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GIAMETR\Work Folders\10.Instrument PDS\00.Procurement_DIM-TW-TE\ANNEXE\v1.4\"/>
    </mc:Choice>
  </mc:AlternateContent>
  <xr:revisionPtr revIDLastSave="0" documentId="13_ncr:1_{72230827-0553-4D3B-9D48-67C022EC9953}" xr6:coauthVersionLast="47" xr6:coauthVersionMax="47" xr10:uidLastSave="{00000000-0000-0000-0000-000000000000}"/>
  <bookViews>
    <workbookView xWindow="-120" yWindow="-120" windowWidth="29040" windowHeight="15720" xr2:uid="{7CF6D709-AEAA-4AB8-A569-52CB8E44929F}"/>
  </bookViews>
  <sheets>
    <sheet name="LIST" sheetId="1" r:id="rId1"/>
  </sheets>
  <externalReferences>
    <externalReference r:id="rId2"/>
    <externalReference r:id="rId3"/>
    <externalReference r:id="rId4"/>
  </externalReferences>
  <definedNames>
    <definedName name="__123Graph_ACURRENT" hidden="1">[1]FitOutConfCentre!#REF!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hidden="1">#REF!</definedName>
    <definedName name="_hp10" hidden="1">{#N/A,#N/A,TRUE,"Front";#N/A,#N/A,TRUE,"Simple Letter";#N/A,#N/A,TRUE,"Inside";#N/A,#N/A,TRUE,"Contents";#N/A,#N/A,TRUE,"Basis";#N/A,#N/A,TRUE,"Inclusions";#N/A,#N/A,TRUE,"Exclusions";#N/A,#N/A,TRUE,"Areas";#N/A,#N/A,TRUE,"Summary";#N/A,#N/A,TRUE,"Detail"}</definedName>
    <definedName name="_Key1" hidden="1">[2]Boq!#REF!</definedName>
    <definedName name="_Key2" hidden="1">[2]Boq!#REF!</definedName>
    <definedName name="_Order1" hidden="1">0</definedName>
    <definedName name="_Order2" hidden="1">0</definedName>
    <definedName name="_Sort" hidden="1">[2]Boq!#REF!</definedName>
    <definedName name="aaaaa" hidden="1">{#N/A,#N/A,FALSE,"Project Properties";#N/A,#N/A,FALSE,"Eng %";#N/A,#N/A,FALSE,"ENGFORM";#N/A,#N/A,FALSE,"staffing";#N/A,#N/A,FALSE,"spending"}</definedName>
    <definedName name="aaaab" hidden="1">{#N/A,#N/A,FALSE,"Project Properties";#N/A,#N/A,FALSE,"Eng %";#N/A,#N/A,FALSE,"ENGFORM";#N/A,#N/A,FALSE,"staffing";#N/A,#N/A,FALSE,"spending"}</definedName>
    <definedName name="AccessDatabase" hidden="1">"C:\WINDOWS\DESKTOP\Mike\FAX COVER SHEET.mdb"</definedName>
    <definedName name="anscount" hidden="1">1</definedName>
    <definedName name="aq" hidden="1">{#N/A,#N/A,FALSE,"Project Properties";#N/A,#N/A,FALSE,"Eng %";#N/A,#N/A,FALSE,"ENGFORM";#N/A,#N/A,FALSE,"staffing";#N/A,#N/A,FALSE,"spending"}</definedName>
    <definedName name="as" hidden="1">{#N/A,#N/A,FALSE,"Project Properties";#N/A,#N/A,FALSE,"Eng %";#N/A,#N/A,FALSE,"ENGFORM";#N/A,#N/A,FALSE,"staffing";#N/A,#N/A,FALSE,"spending"}</definedName>
    <definedName name="bargroup1" hidden="1">OR([3]SCHEDULE!$J1=0,[3]SCHEDULE!$J1=99)</definedName>
    <definedName name="bargroup2" hidden="1">OR([3]SCHEDULE!$J1=11,[3]SCHEDULE!$J1=33)</definedName>
    <definedName name="bargroup3" hidden="1">OR([3]SCHEDULE!$J1=21,[3]SCHEDULE!$J1=15,[3]SCHEDULE!$J1=13,[3]SCHEDULE!$J1=51,[3]SCHEDULE!$J1=77)</definedName>
    <definedName name="bargroup4" hidden="1">OR([3]SCHEDULE!$J1=26,[3]SCHEDULE!$J1=31)</definedName>
    <definedName name="bargroup5" hidden="1">OR([3]SCHEDULE!$J1=46,[3]SCHEDULE!$J1=25,[3]SCHEDULE!$J1=44,[3]SCHEDULE!$J1=41)</definedName>
    <definedName name="bargroup6" hidden="1">[3]SCHEDULE!$J1=67</definedName>
    <definedName name="bargroup7" hidden="1">[3]SCHEDULE!$J1=12</definedName>
    <definedName name="ed" hidden="1">{#N/A,#N/A,FALSE,"Project Properties";#N/A,#N/A,FALSE,"Eng %";#N/A,#N/A,FALSE,"ENGFORM";#N/A,#N/A,FALSE,"staffing";#N/A,#N/A,FALSE,"spending"}</definedName>
    <definedName name="er" hidden="1">{#N/A,#N/A,FALSE,"Project Properties";#N/A,#N/A,FALSE,"Eng %";#N/A,#N/A,FALSE,"ENGFORM";#N/A,#N/A,FALSE,"staffing";#N/A,#N/A,FALSE,"spending"}</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ik" hidden="1">{#N/A,#N/A,FALSE,"Project Properties";#N/A,#N/A,FALSE,"Eng %";#N/A,#N/A,FALSE,"ENGFORM";#N/A,#N/A,FALSE,"staffing";#N/A,#N/A,FALSE,"spending"}</definedName>
    <definedName name="job.no" hidden="1">[3]Database!$C$6:$C$26</definedName>
    <definedName name="limcount" hidden="1">1</definedName>
    <definedName name="margin">#REF!</definedName>
    <definedName name="prepared.by" hidden="1">[3]Database!$D$6:$D$26</definedName>
    <definedName name="qw" hidden="1">{#N/A,#N/A,FALSE,"Project Properties";#N/A,#N/A,FALSE,"Eng %";#N/A,#N/A,FALSE,"ENGFORM";#N/A,#N/A,FALSE,"staffing";#N/A,#N/A,FALSE,"spending"}</definedName>
    <definedName name="Raj" hidden="1">{"'Sheet1'!$A$4386:$N$4591"}</definedName>
    <definedName name="rf" hidden="1">{#N/A,#N/A,FALSE,"Project Properties";#N/A,#N/A,FALSE,"Eng %";#N/A,#N/A,FALSE,"ENGFORM";#N/A,#N/A,FALSE,"staffing";#N/A,#N/A,FALSE,"spending"}</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141592653</definedName>
    <definedName name="RiskHasSettings" hidden="1">5</definedName>
    <definedName name="RiskMinimizeOnStart" hidden="1">FALSE</definedName>
    <definedName name="RiskMonitorConvergence" hidden="1">FALSE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TRUE</definedName>
    <definedName name="RiskUseMultipleCPUs" hidden="1">FALSE</definedName>
    <definedName name="rty" hidden="1">{#N/A,#N/A,FALSE,"Project Properties";#N/A,#N/A,FALSE,"Eng %";#N/A,#N/A,FALSE,"ENGFORM";#N/A,#N/A,FALSE,"staffing";#N/A,#N/A,FALSE,"spending"}</definedName>
    <definedName name="schedule.nos" hidden="1">'[3]schedule nos'!$A$1:$A$99</definedName>
    <definedName name="sencount" hidden="1">1</definedName>
    <definedName name="shape.codes" hidden="1">[3]SCHEDULE!$BC$9:$BS$9</definedName>
    <definedName name="site.ref" hidden="1">[3]Database!$B$6:$B$26</definedName>
    <definedName name="temp1" hidden="1">{#N/A,#N/A,TRUE,"Front";#N/A,#N/A,TRUE,"Simple Letter";#N/A,#N/A,TRUE,"Inside";#N/A,#N/A,TRUE,"Contents";#N/A,#N/A,TRUE,"Basis";#N/A,#N/A,TRUE,"Inclusions";#N/A,#N/A,TRUE,"Exclusions";#N/A,#N/A,TRUE,"Areas";#N/A,#N/A,TRUE,"Summary";#N/A,#N/A,TRUE,"Detail"}</definedName>
    <definedName name="uj" hidden="1">{#N/A,#N/A,FALSE,"Project Properties";#N/A,#N/A,FALSE,"Eng %";#N/A,#N/A,FALSE,"ENGFORM";#N/A,#N/A,FALSE,"staffing";#N/A,#N/A,FALSE,"spending"}</definedName>
    <definedName name="v" hidden="1">{#N/A,#N/A,FALSE,"Project Properties";#N/A,#N/A,FALSE,"Eng %";#N/A,#N/A,FALSE,"ENGFORM";#N/A,#N/A,FALSE,"staffing";#N/A,#N/A,FALSE,"spending"}</definedName>
    <definedName name="Waarehousing" hidden="1">{#N/A,#N/A,FALSE,"Project Properties";#N/A,#N/A,FALSE,"Eng %";#N/A,#N/A,FALSE,"ENGFORM";#N/A,#N/A,FALSE,"staffing";#N/A,#N/A,FALSE,"spending"}</definedName>
    <definedName name="wrn.autoproj." hidden="1">{#N/A,#N/A,FALSE,"Project Properties";#N/A,#N/A,FALSE,"Eng %";#N/A,#N/A,FALSE,"ENGFORM";#N/A,#N/A,FALSE,"staffing";#N/A,#N/A,FALSE,"spending"}</definedName>
    <definedName name="wrn.Full._.Report." hidden="1">{#N/A,#N/A,TRUE,"Front";#N/A,#N/A,TRUE,"Simple Letter";#N/A,#N/A,TRUE,"Inside";#N/A,#N/A,TRUE,"Contents";#N/A,#N/A,TRUE,"Basis";#N/A,#N/A,TRUE,"Inclusions";#N/A,#N/A,TRUE,"Exclusions";#N/A,#N/A,TRUE,"Areas";#N/A,#N/A,TRUE,"Summary";#N/A,#N/A,TRUE,"Detail"}</definedName>
    <definedName name="wrn.Print._.Output." hidden="1">{#N/A,#N/A,FALSE,"OUTPUT SHEET "}</definedName>
    <definedName name="wrn.Test._.Report." hidden="1">{#N/A,#N/A,FALSE,"DATA D.I.";#N/A,#N/A,FALSE,"DATA C.I."}</definedName>
    <definedName name="wrn.WAGE._.RATES." hidden="1">{#N/A,#N/A,FALSE,"WAGE FORM - UNION";#N/A,#N/A,FALSE,"EST. WAGE RATES - UNION";#N/A,#N/A,FALSE,"WAGE RATE DETAILS - UNION"}</definedName>
    <definedName name="yh" hidden="1">{#N/A,#N/A,FALSE,"Project Properties";#N/A,#N/A,FALSE,"Eng %";#N/A,#N/A,FALSE,"ENGFORM";#N/A,#N/A,FALSE,"staffing";#N/A,#N/A,FALSE,"spending"}</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 l="1"/>
  <c r="F23" i="1"/>
  <c r="F24" i="1"/>
  <c r="F18" i="1"/>
  <c r="F21" i="1"/>
  <c r="F15" i="1"/>
  <c r="F14" i="1"/>
  <c r="F25" i="1"/>
  <c r="F17" i="1"/>
  <c r="F12" i="1"/>
  <c r="F7" i="1"/>
  <c r="F9" i="1"/>
  <c r="F16" i="1"/>
  <c r="F8" i="1"/>
  <c r="F13" i="1"/>
  <c r="F22" i="1"/>
  <c r="F10" i="1"/>
  <c r="F11" i="1"/>
  <c r="F19" i="1"/>
  <c r="F20" i="1"/>
  <c r="Y20" i="1" l="1"/>
  <c r="Y19" i="1"/>
  <c r="Y11" i="1"/>
  <c r="Y10" i="1"/>
  <c r="Y22" i="1"/>
  <c r="Y13" i="1"/>
  <c r="Y8" i="1"/>
  <c r="Y16" i="1"/>
  <c r="Y9" i="1"/>
  <c r="Y7" i="1"/>
  <c r="Y26" i="1"/>
  <c r="Y12" i="1"/>
  <c r="Y17" i="1"/>
  <c r="Y25" i="1"/>
  <c r="Y14" i="1"/>
  <c r="Y15" i="1"/>
  <c r="Y21" i="1"/>
  <c r="Y18" i="1"/>
  <c r="Y24" i="1"/>
  <c r="Y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tc={33E758F7-093A-49D6-8307-C45BADA2A6E5}</author>
    <author>tc={01C0537D-FDB1-430D-AC12-FF4A74A195EB}</author>
    <author>tc={5F0D6409-4F6D-4662-A518-7F078CBF69AF}</author>
    <author>tc={2AD23CC5-7119-4A19-B1EA-450B6F78842B}</author>
    <author>Giametta Roxane</author>
    <author>tc={395CC63C-CDC9-4959-8F18-F5B5B5680E9F}</author>
    <author>tc={CE42DF5F-9924-4A23-8FE0-DEA70B73E7AD}</author>
  </authors>
  <commentList>
    <comment ref="E7" authorId="0" shapeId="0" xr:uid="{33E758F7-093A-49D6-8307-C45BADA2A6E5}">
      <text>
        <t>[Threaded comment]
Your version of Excel allows you to read this threaded comment; however, any edits to it will get removed if the file is opened in a newer version of Excel. Learn more: https://go.microsoft.com/fwlink/?linkid=870924
Comment:
    Assumed in lower temperature fire zone</t>
      </text>
    </comment>
    <comment ref="E9" authorId="1" shapeId="0" xr:uid="{01C0537D-FDB1-430D-AC12-FF4A74A195EB}">
      <text>
        <t>[Threaded comment]
Your version of Excel allows you to read this threaded comment; however, any edits to it will get removed if the file is opened in a newer version of Excel. Learn more: https://go.microsoft.com/fwlink/?linkid=870924
Comment:
    Elevation reflux nozzle N15 on SLT</t>
      </text>
    </comment>
    <comment ref="M14" authorId="2" shapeId="0" xr:uid="{5F0D6409-4F6D-4662-A518-7F078CBF69AF}">
      <text>
        <t>[Threaded comment]
Your version of Excel allows you to read this threaded comment; however, any edits to it will get removed if the file is opened in a newer version of Excel. Learn more: https://go.microsoft.com/fwlink/?linkid=870924
Comment:
    Could be a bit larger but this is the initial request for technical investigation</t>
      </text>
    </comment>
    <comment ref="E16" authorId="3" shapeId="0" xr:uid="{2AD23CC5-7119-4A19-B1EA-450B6F78842B}">
      <text>
        <t>[Threaded comment]
Your version of Excel allows you to read this threaded comment; however, any edits to it will get removed if the file is opened in a newer version of Excel. Learn more: https://go.microsoft.com/fwlink/?linkid=870924
Comment:
    Estimated elevation top of recombiner</t>
      </text>
    </comment>
    <comment ref="C17" authorId="4" shapeId="0" xr:uid="{14E7D824-F2AE-4BCE-A8E8-585BEC5260AC}">
      <text>
        <r>
          <rPr>
            <b/>
            <sz val="9"/>
            <color indexed="81"/>
            <rFont val="Tahoma"/>
            <family val="2"/>
          </rPr>
          <t>Giametta Roxane:</t>
        </r>
        <r>
          <rPr>
            <sz val="9"/>
            <color indexed="81"/>
            <rFont val="Tahoma"/>
            <family val="2"/>
          </rPr>
          <t xml:space="preserve">
HMS-01 restrictor</t>
        </r>
      </text>
    </comment>
    <comment ref="M17" authorId="5" shapeId="0" xr:uid="{395CC63C-CDC9-4959-8F18-F5B5B5680E9F}">
      <text>
        <t>[Threaded comment]
Your version of Excel allows you to read this threaded comment; however, any edits to it will get removed if the file is opened in a newer version of Excel. Learn more: https://go.microsoft.com/fwlink/?linkid=870924
Comment:
    Refer to HMS-01 restrictor experimental pressure drop curve. We fully impose the primary element geometry and the pressure drop will be the result. The vendor will manufacture the restrictor as per the specification with pressure tapings and calibrate the flow measurement.</t>
      </text>
    </comment>
    <comment ref="M25" authorId="6" shapeId="0" xr:uid="{CE42DF5F-9924-4A23-8FE0-DEA70B73E7AD}">
      <text>
        <t>[Threaded comment]
Your version of Excel allows you to read this threaded comment; however, any edits to it will get removed if the file is opened in a newer version of Excel. Learn more: https://go.microsoft.com/fwlink/?linkid=870924
Comment:
    Investigation of a technical solution minimizing the pressure drop for the option where we will delete the downstream HMS-02 restrictor.</t>
      </text>
    </comment>
  </commentList>
</comments>
</file>

<file path=xl/sharedStrings.xml><?xml version="1.0" encoding="utf-8"?>
<sst xmlns="http://schemas.openxmlformats.org/spreadsheetml/2006/main" count="589" uniqueCount="207">
  <si>
    <t>Document Nº</t>
  </si>
  <si>
    <t>Revision Nº</t>
  </si>
  <si>
    <t>Page Nº</t>
  </si>
  <si>
    <t>SCOPE</t>
  </si>
  <si>
    <t>PROCESS DATA</t>
  </si>
  <si>
    <t>SENSOR DATA</t>
  </si>
  <si>
    <t>PRIMARY ELEMENT DATA</t>
  </si>
  <si>
    <t>PIPE DATA (PRIMARY ELEMENT DESIGN &amp; CLASSIFICATION TO BE ALIGNED ON PIPE)</t>
  </si>
  <si>
    <t>Sensors</t>
  </si>
  <si>
    <t>Room number</t>
  </si>
  <si>
    <t>PID</t>
  </si>
  <si>
    <t>Connecting line</t>
  </si>
  <si>
    <t>Measurement description</t>
  </si>
  <si>
    <t>Process Fluid</t>
  </si>
  <si>
    <t>Process Dust load</t>
  </si>
  <si>
    <t>Primary element allowable DP (kPa)</t>
  </si>
  <si>
    <r>
      <t>MIN CASE Temperature (</t>
    </r>
    <r>
      <rPr>
        <sz val="11"/>
        <rFont val="Times New Roman"/>
        <family val="1"/>
      </rPr>
      <t>℃</t>
    </r>
    <r>
      <rPr>
        <sz val="8.8000000000000007"/>
        <rFont val="Calibri"/>
        <family val="2"/>
      </rPr>
      <t>)</t>
    </r>
  </si>
  <si>
    <t>MIN CASE 
pressure (kPa abs)</t>
  </si>
  <si>
    <t>MIN CASE 
flow (Nm3/h)</t>
  </si>
  <si>
    <t>MIN CASE 
density (kg/m3)</t>
  </si>
  <si>
    <t>MIN CASE 
viscosity (kg/m/s)</t>
  </si>
  <si>
    <t>MAX CASE Temperature (℃)</t>
  </si>
  <si>
    <t>MAX CASE 
pressure (kPa abs)</t>
  </si>
  <si>
    <t>MAX CASE 
flow (Nm3/h)</t>
  </si>
  <si>
    <t>MAX CASE 
density (kg/m3)</t>
  </si>
  <si>
    <t>MAX CASE 
viscosity (kg/m/s)</t>
  </si>
  <si>
    <t>Sensor safety class</t>
  </si>
  <si>
    <t>Sensor quality class</t>
  </si>
  <si>
    <t>Recommended  sensor type</t>
  </si>
  <si>
    <t>Sensor connection type</t>
  </si>
  <si>
    <t>Sensor range</t>
  </si>
  <si>
    <t>Available straigth pipe length (mm)</t>
  </si>
  <si>
    <t>Flow conditioning recommended</t>
  </si>
  <si>
    <t>Preliminary sizing of primary element restriction diameter (mm)</t>
  </si>
  <si>
    <t>Recommended type of primary element</t>
  </si>
  <si>
    <t>Number of taping points for sensor lines</t>
  </si>
  <si>
    <t>Connection type to sensor lines</t>
  </si>
  <si>
    <t>DN</t>
  </si>
  <si>
    <t>Insul. Thick. (mm)</t>
  </si>
  <si>
    <t>PS
(barg)</t>
  </si>
  <si>
    <t>Td
(deg)</t>
  </si>
  <si>
    <t>Pipe ID (mm)</t>
  </si>
  <si>
    <t>Piping class</t>
  </si>
  <si>
    <t>Piping schedule</t>
  </si>
  <si>
    <t>Piping thickness (mm)</t>
  </si>
  <si>
    <t>Pipe Safety Class</t>
  </si>
  <si>
    <t>Pipe quality class</t>
  </si>
  <si>
    <t>Pipe seismic class</t>
  </si>
  <si>
    <t>Pipe Vacuum class</t>
  </si>
  <si>
    <t>Pipe tritium class</t>
  </si>
  <si>
    <t xml:space="preserve">Pipe ESPN class </t>
  </si>
  <si>
    <t>F. Group</t>
  </si>
  <si>
    <t>PSxDN</t>
  </si>
  <si>
    <t>Pipe PED Category</t>
  </si>
  <si>
    <t>24VP00-MFT-8014</t>
  </si>
  <si>
    <t>24VP00-DIM-8014</t>
  </si>
  <si>
    <t>11-B1-01</t>
  </si>
  <si>
    <t>24VP00-PID-001/02</t>
  </si>
  <si>
    <t>24VP00-PI-8014</t>
  </si>
  <si>
    <t>SLT ejector motive flow</t>
  </si>
  <si>
    <t>Nitrogen Gas</t>
  </si>
  <si>
    <t>CLEAN</t>
  </si>
  <si>
    <t>SIC-2</t>
  </si>
  <si>
    <t>MPD</t>
  </si>
  <si>
    <t>2 x 1/4 NPTM</t>
  </si>
  <si>
    <t>0-1bar</t>
  </si>
  <si>
    <t>Vendor to confirm</t>
  </si>
  <si>
    <t>orifice with meter run</t>
  </si>
  <si>
    <t xml:space="preserve"># 300 </t>
  </si>
  <si>
    <t>QC-2</t>
  </si>
  <si>
    <t>SC-1 (S) SL2</t>
  </si>
  <si>
    <t>VQC-NA</t>
  </si>
  <si>
    <t>N/A</t>
  </si>
  <si>
    <t>N2</t>
  </si>
  <si>
    <t>SEP</t>
  </si>
  <si>
    <t>24VP00-MFT-8024</t>
  </si>
  <si>
    <t>24VP00-DIM-8024</t>
  </si>
  <si>
    <t>24VP00-PID-001/03</t>
  </si>
  <si>
    <t>24VP00-PI-8024</t>
  </si>
  <si>
    <t>LLT1 ejctor motive flow</t>
  </si>
  <si>
    <t>24VP00-MFT-8134</t>
  </si>
  <si>
    <t>24VP00-DIM-8134</t>
  </si>
  <si>
    <t>24VP00-PID-001/04</t>
  </si>
  <si>
    <t>LLT2 ejctor motive flow</t>
  </si>
  <si>
    <t>24VP00-MFT-8144</t>
  </si>
  <si>
    <t>24VP00-DIM-8144</t>
  </si>
  <si>
    <t>24VP00-PID-001/05</t>
  </si>
  <si>
    <t>LLT3 ejctor motive flow</t>
  </si>
  <si>
    <t>24VPHM-MFT-5022</t>
  </si>
  <si>
    <t>24VPHM-DIM-5022</t>
  </si>
  <si>
    <t>24VPHM-PI-5101</t>
  </si>
  <si>
    <t>VPHM nitrogen flow</t>
  </si>
  <si>
    <t>24VPHM-MFT-1059
24VPHM-MFT-1159</t>
  </si>
  <si>
    <t>24VPHM-DIM-1259</t>
  </si>
  <si>
    <t>24VPHM-PID-001/02</t>
  </si>
  <si>
    <t>24VPHM-PI-1059</t>
  </si>
  <si>
    <t>PST Dilution air flow</t>
  </si>
  <si>
    <t>Air</t>
  </si>
  <si>
    <t>80S</t>
  </si>
  <si>
    <t>SIC-1</t>
  </si>
  <si>
    <t>QC-1</t>
  </si>
  <si>
    <t>TC-2A</t>
  </si>
  <si>
    <t>24VPHM-MFT-8252</t>
  </si>
  <si>
    <t>24VPHM-DIM-8252</t>
  </si>
  <si>
    <t>24VPHM-PI-8052</t>
  </si>
  <si>
    <t>PST HMS-02 flow</t>
  </si>
  <si>
    <t>AIR / STEAM/ H2</t>
  </si>
  <si>
    <t>DIRTY</t>
  </si>
  <si>
    <t>NON-SIC</t>
  </si>
  <si>
    <t>2 x 1/2 VCR</t>
  </si>
  <si>
    <t>Long-radius nozzle or wedge meter</t>
  </si>
  <si>
    <t>buttweld tubing OD 12.7 mm / tck 1.245 mm</t>
  </si>
  <si>
    <t>II</t>
  </si>
  <si>
    <t>24VPHM-MFT-1250</t>
  </si>
  <si>
    <t>24VPHM-PI-1050</t>
  </si>
  <si>
    <t>PST HMS-01 flow</t>
  </si>
  <si>
    <t>SC-1 (S) SL3</t>
  </si>
  <si>
    <t>VQC-3A</t>
  </si>
  <si>
    <t>24VPHM-MFT-8271</t>
  </si>
  <si>
    <t>24VPHM-DIM-8271</t>
  </si>
  <si>
    <t>24VPHM-PI-8061</t>
  </si>
  <si>
    <t>WRC inlet gas flow</t>
  </si>
  <si>
    <t>500 to be confirmed</t>
  </si>
  <si>
    <t>YES</t>
  </si>
  <si>
    <t>24VPHM-MFT-1091
24VPHM-MFT-1191</t>
  </si>
  <si>
    <t>24VPHM-DIM-1291</t>
  </si>
  <si>
    <t>24VPHM-PI-1093</t>
  </si>
  <si>
    <t>HMS exhaust flow</t>
  </si>
  <si>
    <t>24VP00-MFT-3201</t>
  </si>
  <si>
    <t>24VP00-DIM-3201</t>
  </si>
  <si>
    <t>11-B2-01</t>
  </si>
  <si>
    <t>24VP00-PI-3301</t>
  </si>
  <si>
    <t>SLT CHW cooling flow</t>
  </si>
  <si>
    <t>Chilled Water</t>
  </si>
  <si>
    <t>to be confirmed</t>
  </si>
  <si>
    <t>QC-3</t>
  </si>
  <si>
    <t>24VPHM-MFT-8274</t>
  </si>
  <si>
    <t>24VPHM-DIM-8274</t>
  </si>
  <si>
    <t>24VPHM-PI-8080</t>
  </si>
  <si>
    <t>SLT reflux flow</t>
  </si>
  <si>
    <t>Tritiated water</t>
  </si>
  <si>
    <t>477 to be confirmed</t>
  </si>
  <si>
    <t>24VPHM-MFT-8273</t>
  </si>
  <si>
    <t>24VPHM-DIM-8273</t>
  </si>
  <si>
    <t>24VPHM-PI-8074</t>
  </si>
  <si>
    <t>WRC reflux flow</t>
  </si>
  <si>
    <t>1549 to be confirmed</t>
  </si>
  <si>
    <t>24VP00-MFT-1213</t>
  </si>
  <si>
    <t>24VP00-DIM-1213</t>
  </si>
  <si>
    <t>24VP00-PI-1311</t>
  </si>
  <si>
    <t>SLT cooling coil flow</t>
  </si>
  <si>
    <t>Demineralized water</t>
  </si>
  <si>
    <t>737 to be confirmed</t>
  </si>
  <si>
    <t>24VP00-MFT-4203</t>
  </si>
  <si>
    <t>24VP00-DIM-4203</t>
  </si>
  <si>
    <t>24VP00-PID-001/07</t>
  </si>
  <si>
    <t>24VP00-PI-4301</t>
  </si>
  <si>
    <t>VP00 DMW flow</t>
  </si>
  <si>
    <t>649 to be confirmed</t>
  </si>
  <si>
    <t>24VPHM-MFT-4221</t>
  </si>
  <si>
    <t>24VPHM-DIM-4221</t>
  </si>
  <si>
    <t>24VPHM-PID-001/15</t>
  </si>
  <si>
    <t>24VPHM-PI-4301</t>
  </si>
  <si>
    <t>VPHM DMW flow</t>
  </si>
  <si>
    <t>1687 to be confirmed</t>
  </si>
  <si>
    <t>24VPHM-MFT-3200</t>
  </si>
  <si>
    <t>24VPHM-DIM-3200</t>
  </si>
  <si>
    <t>24VPHM-PID-001/12</t>
  </si>
  <si>
    <t>24VPHM-PI-3001</t>
  </si>
  <si>
    <t>EXC train A CHW flow</t>
  </si>
  <si>
    <t>2434 to be confirmed</t>
  </si>
  <si>
    <t>24VPHM-MFT-3040</t>
  </si>
  <si>
    <t>24VPHM-DIM-3040</t>
  </si>
  <si>
    <t>24VPHM-PI-3003</t>
  </si>
  <si>
    <t>PST coil train A CHW flow</t>
  </si>
  <si>
    <t>1606 to be confirmed</t>
  </si>
  <si>
    <t>24VPHM-MFT-3201</t>
  </si>
  <si>
    <t>24VPHM-DIM-3201</t>
  </si>
  <si>
    <t>24VPHM-PI-3101</t>
  </si>
  <si>
    <t>EXC train B CHW flow</t>
  </si>
  <si>
    <t>1574 to be confirmed</t>
  </si>
  <si>
    <t>24VPHM-MFT-3140</t>
  </si>
  <si>
    <t>24VPHM-DIM-3140</t>
  </si>
  <si>
    <t>24VPHM-PI-3103</t>
  </si>
  <si>
    <t>PST coil train B CHW flow</t>
  </si>
  <si>
    <t>1896 to be confirmed</t>
  </si>
  <si>
    <t>Connection type to process pipe</t>
  </si>
  <si>
    <t>butt welded</t>
  </si>
  <si>
    <t>flange</t>
  </si>
  <si>
    <t xml:space="preserve">VVPSS Flow Measurement Datasheet </t>
  </si>
  <si>
    <t>BGQXBT</t>
  </si>
  <si>
    <t>Primary elements</t>
  </si>
  <si>
    <t>11-L3-02E</t>
  </si>
  <si>
    <t>24VPHM-DI-1050</t>
  </si>
  <si>
    <t>HMS-01 Restrictor - Geometry fully imposed - refer specification</t>
  </si>
  <si>
    <t>0-100mbar</t>
  </si>
  <si>
    <t>PID version</t>
  </si>
  <si>
    <t>G</t>
  </si>
  <si>
    <t>F</t>
  </si>
  <si>
    <t>24VP00-PI-8134</t>
  </si>
  <si>
    <t>24VP00-PI-8144</t>
  </si>
  <si>
    <t>24VPHM-PID-001/03</t>
  </si>
  <si>
    <t>24VPHM-PID-001/08</t>
  </si>
  <si>
    <t>24VPHM-PID-001/05</t>
  </si>
  <si>
    <t>24VPHM-PID-001/11</t>
  </si>
  <si>
    <t>Elevation in DTR (m)</t>
  </si>
  <si>
    <t>Estmated absolute elevation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</si>
</sst>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Aptos Narrow"/>
      <family val="2"/>
      <scheme val="minor"/>
    </font>
    <font>
      <b/>
      <sz val="11"/>
      <color theme="1"/>
      <name val="Aptos Narrow"/>
      <family val="2"/>
      <scheme val="minor"/>
    </font>
    <font>
      <b/>
      <sz val="11"/>
      <name val="Aptos Narrow"/>
      <family val="2"/>
      <scheme val="minor"/>
    </font>
    <font>
      <sz val="7"/>
      <name val="Arial"/>
      <family val="2"/>
    </font>
    <font>
      <sz val="11"/>
      <name val="Arial"/>
      <family val="2"/>
    </font>
    <font>
      <sz val="11"/>
      <name val="Aptos Narrow"/>
      <family val="2"/>
      <scheme val="minor"/>
    </font>
    <font>
      <sz val="12"/>
      <color theme="1"/>
      <name val="Aptos Narrow"/>
      <family val="2"/>
      <scheme val="minor"/>
    </font>
    <font>
      <b/>
      <sz val="12"/>
      <color theme="1"/>
      <name val="Aptos Narrow"/>
      <family val="2"/>
      <scheme val="minor"/>
    </font>
    <font>
      <sz val="11"/>
      <name val="Times New Roman"/>
      <family val="1"/>
    </font>
    <font>
      <sz val="8.8000000000000007"/>
      <name val="Calibri"/>
      <family val="2"/>
    </font>
    <font>
      <sz val="11"/>
      <color rgb="FF0000CC"/>
      <name val="Aptos Narrow"/>
      <family val="2"/>
      <scheme val="minor"/>
    </font>
    <font>
      <b/>
      <u/>
      <sz val="11"/>
      <color theme="1"/>
      <name val="Aptos Narrow"/>
      <family val="2"/>
      <scheme val="minor"/>
    </font>
    <font>
      <sz val="9"/>
      <color indexed="81"/>
      <name val="Tahoma"/>
      <family val="2"/>
    </font>
    <font>
      <b/>
      <sz val="9"/>
      <color indexed="81"/>
      <name val="Tahoma"/>
      <family val="2"/>
    </font>
    <font>
      <sz val="8"/>
      <name val="Aptos Narrow"/>
      <family val="2"/>
      <scheme val="minor"/>
    </font>
  </fonts>
  <fills count="17">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bgColor indexed="64"/>
      </patternFill>
    </fill>
    <fill>
      <patternFill patternType="solid">
        <fgColor theme="5" tint="0.39997558519241921"/>
        <bgColor indexed="64"/>
      </patternFill>
    </fill>
    <fill>
      <patternFill patternType="solid">
        <fgColor theme="9"/>
        <bgColor indexed="64"/>
      </patternFill>
    </fill>
    <fill>
      <patternFill patternType="solid">
        <fgColor rgb="FF92D050"/>
        <bgColor indexed="64"/>
      </patternFill>
    </fill>
    <fill>
      <patternFill patternType="solid">
        <fgColor rgb="FFFF66CC"/>
        <bgColor indexed="64"/>
      </patternFill>
    </fill>
    <fill>
      <patternFill patternType="solid">
        <fgColor rgb="FF66FF33"/>
        <bgColor indexed="64"/>
      </patternFill>
    </fill>
    <fill>
      <patternFill patternType="solid">
        <fgColor rgb="FFF3FCA2"/>
        <bgColor indexed="64"/>
      </patternFill>
    </fill>
    <fill>
      <patternFill patternType="solid">
        <fgColor rgb="FF00B0F0"/>
        <bgColor indexed="64"/>
      </patternFill>
    </fill>
    <fill>
      <patternFill patternType="solid">
        <fgColor theme="2" tint="-0.249977111117893"/>
        <bgColor indexed="64"/>
      </patternFill>
    </fill>
    <fill>
      <patternFill patternType="solid">
        <fgColor rgb="FFFFFF00"/>
        <bgColor indexed="64"/>
      </patternFill>
    </fill>
  </fills>
  <borders count="6">
    <border>
      <left/>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3" fillId="0" borderId="0" applyFont="0"/>
  </cellStyleXfs>
  <cellXfs count="46">
    <xf numFmtId="0" fontId="0" fillId="0" borderId="0" xfId="0"/>
    <xf numFmtId="0" fontId="0" fillId="2" borderId="2" xfId="0" applyFill="1" applyBorder="1" applyAlignment="1">
      <alignment horizontal="center" vertical="center"/>
    </xf>
    <xf numFmtId="0" fontId="4" fillId="2" borderId="2" xfId="1" applyFont="1" applyFill="1" applyBorder="1" applyAlignment="1">
      <alignment horizontal="center" vertical="center" wrapText="1"/>
    </xf>
    <xf numFmtId="0" fontId="5" fillId="2" borderId="2" xfId="0" applyFont="1"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4" fillId="2" borderId="0" xfId="1" applyFont="1" applyFill="1" applyAlignment="1">
      <alignment horizontal="center" vertical="center" wrapText="1"/>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164" fontId="5" fillId="2" borderId="0" xfId="0" applyNumberFormat="1" applyFont="1" applyFill="1" applyAlignment="1" applyProtection="1">
      <alignment horizontal="center" vertical="center"/>
      <protection locked="0"/>
    </xf>
    <xf numFmtId="0" fontId="4" fillId="2" borderId="2" xfId="1" applyFont="1" applyFill="1" applyBorder="1" applyAlignment="1">
      <alignment vertical="center" wrapText="1"/>
    </xf>
    <xf numFmtId="0" fontId="4" fillId="2" borderId="0" xfId="1" applyFont="1" applyFill="1" applyAlignment="1">
      <alignment vertical="center" wrapText="1"/>
    </xf>
    <xf numFmtId="0" fontId="1" fillId="0" borderId="2" xfId="0" applyFont="1" applyBorder="1" applyAlignment="1">
      <alignment horizontal="center" vertical="center"/>
    </xf>
    <xf numFmtId="0" fontId="1" fillId="3" borderId="2" xfId="0" applyFont="1" applyFill="1" applyBorder="1" applyAlignment="1">
      <alignment horizontal="center" vertical="center"/>
    </xf>
    <xf numFmtId="0" fontId="1" fillId="3" borderId="2" xfId="0" applyFont="1" applyFill="1" applyBorder="1" applyAlignment="1">
      <alignment vertical="center"/>
    </xf>
    <xf numFmtId="0" fontId="7" fillId="2" borderId="0" xfId="0" applyFont="1" applyFill="1" applyAlignment="1">
      <alignment horizontal="center" vertical="center"/>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0" fillId="4" borderId="2" xfId="0" applyFill="1" applyBorder="1" applyAlignment="1">
      <alignment horizontal="center" vertical="center"/>
    </xf>
    <xf numFmtId="0" fontId="0" fillId="2" borderId="2" xfId="0" applyFill="1" applyBorder="1" applyAlignment="1">
      <alignment horizontal="center" vertical="center" wrapText="1"/>
    </xf>
    <xf numFmtId="164" fontId="10" fillId="2" borderId="2" xfId="0" applyNumberFormat="1" applyFont="1" applyFill="1" applyBorder="1" applyAlignment="1">
      <alignment horizontal="center" vertical="center"/>
    </xf>
    <xf numFmtId="0" fontId="10" fillId="2" borderId="2" xfId="0" applyFont="1" applyFill="1" applyBorder="1" applyAlignment="1">
      <alignment horizontal="center" vertical="center"/>
    </xf>
    <xf numFmtId="11" fontId="10" fillId="2" borderId="2" xfId="0" applyNumberFormat="1" applyFont="1" applyFill="1" applyBorder="1" applyAlignment="1">
      <alignment horizontal="center" vertical="center"/>
    </xf>
    <xf numFmtId="0" fontId="0" fillId="2" borderId="0" xfId="0" applyFill="1" applyAlignment="1">
      <alignment horizontal="center" vertical="center"/>
    </xf>
    <xf numFmtId="0" fontId="0" fillId="5" borderId="2" xfId="0" applyFill="1" applyBorder="1" applyAlignment="1">
      <alignment horizontal="center" vertical="center"/>
    </xf>
    <xf numFmtId="0" fontId="0" fillId="6" borderId="2" xfId="0" applyFill="1" applyBorder="1" applyAlignment="1">
      <alignment horizontal="center" vertical="center" wrapText="1"/>
    </xf>
    <xf numFmtId="0" fontId="11" fillId="2" borderId="2" xfId="0" applyFont="1" applyFill="1" applyBorder="1" applyAlignment="1">
      <alignment horizontal="center" vertical="center" wrapText="1"/>
    </xf>
    <xf numFmtId="0" fontId="0" fillId="7" borderId="2" xfId="0" applyFill="1" applyBorder="1" applyAlignment="1">
      <alignment horizontal="center" vertical="center"/>
    </xf>
    <xf numFmtId="0" fontId="0" fillId="8" borderId="2" xfId="0" applyFill="1" applyBorder="1" applyAlignment="1">
      <alignment horizontal="center" vertical="center"/>
    </xf>
    <xf numFmtId="0" fontId="0" fillId="9" borderId="2" xfId="0" applyFill="1" applyBorder="1" applyAlignment="1">
      <alignment horizontal="center" vertical="center"/>
    </xf>
    <xf numFmtId="0" fontId="0" fillId="10" borderId="2" xfId="0" applyFill="1" applyBorder="1" applyAlignment="1">
      <alignment horizontal="center" vertical="center" wrapText="1"/>
    </xf>
    <xf numFmtId="0" fontId="0" fillId="11" borderId="2" xfId="0" applyFill="1" applyBorder="1" applyAlignment="1">
      <alignment horizontal="center" vertical="center"/>
    </xf>
    <xf numFmtId="0" fontId="0" fillId="12" borderId="2" xfId="0" applyFill="1" applyBorder="1" applyAlignment="1">
      <alignment horizontal="center" vertical="center"/>
    </xf>
    <xf numFmtId="0" fontId="0" fillId="13" borderId="2" xfId="0" applyFill="1" applyBorder="1" applyAlignment="1">
      <alignment horizontal="center" vertical="center"/>
    </xf>
    <xf numFmtId="0" fontId="0" fillId="14" borderId="2" xfId="0" applyFill="1" applyBorder="1" applyAlignment="1">
      <alignment horizontal="center" vertical="center"/>
    </xf>
    <xf numFmtId="0" fontId="0" fillId="15" borderId="2" xfId="0" applyFill="1" applyBorder="1" applyAlignment="1">
      <alignment horizontal="center" vertical="center"/>
    </xf>
    <xf numFmtId="0" fontId="0" fillId="2" borderId="0" xfId="0" applyFill="1" applyAlignment="1">
      <alignment horizontal="center" vertical="center" wrapText="1"/>
    </xf>
    <xf numFmtId="164" fontId="5" fillId="16" borderId="2" xfId="0" applyNumberFormat="1" applyFont="1" applyFill="1" applyBorder="1" applyAlignment="1" applyProtection="1">
      <alignment horizontal="center" vertical="center"/>
      <protection locked="0"/>
    </xf>
    <xf numFmtId="0" fontId="10" fillId="16" borderId="2" xfId="0" applyFont="1" applyFill="1" applyBorder="1" applyAlignment="1">
      <alignment horizontal="center" vertical="center"/>
    </xf>
    <xf numFmtId="0" fontId="1" fillId="3" borderId="2" xfId="0" applyFont="1" applyFill="1" applyBorder="1" applyAlignment="1">
      <alignment horizontal="center" vertical="center"/>
    </xf>
    <xf numFmtId="0" fontId="7" fillId="3" borderId="2" xfId="0" applyFont="1" applyFill="1" applyBorder="1" applyAlignment="1">
      <alignment horizontal="center" vertic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2" fillId="2" borderId="2" xfId="0" applyFont="1" applyFill="1" applyBorder="1" applyAlignment="1" applyProtection="1">
      <alignment horizontal="center" vertical="center" wrapText="1"/>
      <protection locked="0"/>
    </xf>
  </cellXfs>
  <cellStyles count="2">
    <cellStyle name="Normal" xfId="0" builtinId="0"/>
    <cellStyle name="Normal_Proc Templs 1" xfId="1" xr:uid="{81B92AA5-65C3-4989-8556-F874DFAE1F10}"/>
  </cellStyles>
  <dxfs count="55">
    <dxf>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rgb="FF0000CC"/>
        <name val="Aptos Narrow"/>
        <family val="2"/>
        <scheme val="minor"/>
      </font>
      <numFmt numFmtId="164" formatCode="0.0"/>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2" tint="-0.249977111117893"/>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fill>
        <patternFill patternType="solid">
          <fgColor indexed="64"/>
          <bgColor theme="0"/>
        </patternFill>
      </fill>
      <alignment horizontal="center" vertical="center" textRotation="0" wrapText="0" indent="0" justifyLastLine="0" shrinkToFit="0" readingOrder="0"/>
    </dxf>
    <dxf>
      <border outline="0">
        <bottom style="thin">
          <color indexed="64"/>
        </bottom>
      </border>
    </dxf>
    <dxf>
      <font>
        <strike val="0"/>
        <outline val="0"/>
        <shadow val="0"/>
        <u val="none"/>
        <vertAlign val="baseline"/>
        <sz val="11"/>
        <color auto="1"/>
        <name val="Aptos Narrow"/>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2.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370148</xdr:colOff>
      <xdr:row>0</xdr:row>
      <xdr:rowOff>71202</xdr:rowOff>
    </xdr:from>
    <xdr:to>
      <xdr:col>2</xdr:col>
      <xdr:colOff>320939</xdr:colOff>
      <xdr:row>3</xdr:row>
      <xdr:rowOff>154041</xdr:rowOff>
    </xdr:to>
    <xdr:pic>
      <xdr:nvPicPr>
        <xdr:cNvPr id="2" name="Picture 1">
          <a:extLst>
            <a:ext uri="{FF2B5EF4-FFF2-40B4-BE49-F238E27FC236}">
              <a16:creationId xmlns:a16="http://schemas.microsoft.com/office/drawing/2014/main" id="{25C6C2AA-93E9-487F-91AB-87231AE23C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7323" y="71202"/>
          <a:ext cx="1370016" cy="7114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andeep\d\DAT\CI\User\UUMU0350\9670\excel\User\UUMUCI08\ESTIMATE\BOQ-P0-P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splserver\msplindia\Documents%20and%20Settings\mspl50\Local%20Settings\Temporary%20Internet%20Files\Content.IE5\AXH2BULG\Barsched%208666.xl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Sheet3"/>
      <sheetName val="SPT vs PHI"/>
      <sheetName val="LEVEL SHEET"/>
      <sheetName val="Wall"/>
      <sheetName val="CASHFLOWS"/>
      <sheetName val="BQ"/>
      <sheetName val="BQ External"/>
      <sheetName val="Notes"/>
      <sheetName val="Basis"/>
      <sheetName val="SHOPLIST"/>
      <sheetName val="concrete"/>
      <sheetName val="beam-reinft-IIInd floor"/>
      <sheetName val="Rate analysis"/>
      <sheetName val="icmal"/>
      <sheetName val="SubmitCal"/>
      <sheetName val="TAS"/>
      <sheetName val="Lab Cum Hist"/>
      <sheetName val="#REF"/>
      <sheetName val="StattCo yCharges"/>
      <sheetName val="GFA_HQ_Building"/>
      <sheetName val="GFA_Conference"/>
      <sheetName val="Su}}ary"/>
      <sheetName val="Penthouse Apartment"/>
      <sheetName val="D-623D"/>
      <sheetName val="beam-reinft-machine rm"/>
      <sheetName val="girder"/>
      <sheetName val="Rocker"/>
      <sheetName val="98Price"/>
      <sheetName val="ABSTRACT"/>
      <sheetName val="DETAILED  BOQ"/>
      <sheetName val="M-Book for Conc"/>
      <sheetName val="M-Book for FW"/>
      <sheetName val="Vehicles"/>
      <sheetName val="Cash2"/>
      <sheetName val="Z"/>
      <sheetName val="Raw Data"/>
      <sheetName val="BOQ"/>
      <sheetName val="Bill No. 2"/>
      <sheetName val="LABOUR HISTOGRAM"/>
      <sheetName val="Option"/>
      <sheetName val="Chiet tinh dz22"/>
      <sheetName val="Chiet tinh dz35"/>
      <sheetName val="1"/>
      <sheetName val="Graph Data (DO NOT PRINT)"/>
      <sheetName val="_______"/>
      <sheetName val="核算项目余额表"/>
      <sheetName val="Criteria"/>
      <sheetName val="Assumptions"/>
      <sheetName val="@risk rents and incentives"/>
      <sheetName val="Car park lease"/>
      <sheetName val="Net rent analysis"/>
      <sheetName val="Poz-1 "/>
      <sheetName val="차액보증"/>
      <sheetName val="CT Thang Mo"/>
      <sheetName val="ancillary"/>
      <sheetName val="Sheet2"/>
      <sheetName val="CT  PL"/>
      <sheetName val="改加胶玻璃、室外栏杆"/>
      <sheetName val=""/>
      <sheetName val="Customize Your Invoice"/>
      <sheetName val="B"/>
      <sheetName val="HVAC BoQ"/>
      <sheetName val="PriceSummary"/>
      <sheetName val="budget summary (2)"/>
      <sheetName val="Budget Analysis Summary"/>
      <sheetName val="Budget"/>
      <sheetName val="企业表一"/>
      <sheetName val="M-5C"/>
      <sheetName val="M-5A"/>
      <sheetName val="Sheet1"/>
      <sheetName val="BQ_External"/>
      <sheetName val="Bill_1"/>
      <sheetName val="Bill_2"/>
      <sheetName val="Bill_3"/>
      <sheetName val="Bill_4"/>
      <sheetName val="Bill_5"/>
      <sheetName val="Bill_6"/>
      <sheetName val="Bill_7"/>
      <sheetName val="FOL - Bar"/>
      <sheetName val="LABOUR_HISTOGRAM"/>
      <sheetName val="JAS"/>
      <sheetName val="Projet, methodes &amp; couts"/>
      <sheetName val="Macro1"/>
      <sheetName val="Planning"/>
      <sheetName val="TAHRIR"/>
      <sheetName val="Bases"/>
      <sheetName val="Risques majeurs &amp; Frais Ind."/>
      <sheetName val="Bouclage"/>
      <sheetName val="AREG_05"/>
      <sheetName val="PA- Consutant "/>
      <sheetName val="Design"/>
      <sheetName val="ConferenceCentre_x0000_옰ʒ䄂ʒ鵠ʐ䄂ʒ閐̐䄂ʒ蕈̐"/>
      <sheetName val="HQ-TO"/>
      <sheetName val="intr stool brkup"/>
      <sheetName val="Body Sheet"/>
      <sheetName val="1.0 Executive Summary"/>
      <sheetName val="GFA_HQ_Building1"/>
      <sheetName val="Data"/>
      <sheetName val="Tender Summary"/>
      <sheetName val="Insurance Ext"/>
      <sheetName val="Prelims"/>
      <sheetName val="ANNEXURE-A"/>
      <sheetName val="COC"/>
      <sheetName val="Top sheet"/>
      <sheetName val="기계내역서"/>
      <sheetName val="DATAS"/>
      <sheetName val="2 Div 14 "/>
      <sheetName val="GFA_Conference1"/>
      <sheetName val="BQ_External1"/>
      <sheetName val="Penthouse_Apartment"/>
      <sheetName val="StattCo_yCharges"/>
      <sheetName val="Raw_Data"/>
      <sheetName val="@risk_rents_and_incentives"/>
      <sheetName val="Car_park_lease"/>
      <sheetName val="Net_rent_analysis"/>
      <sheetName val="Poz-1_"/>
      <sheetName val="Chiet_tinh_dz22"/>
      <sheetName val="Chiet_tinh_dz35"/>
      <sheetName val="Lab_Cum_Hist"/>
      <sheetName val="Graph_Data_(DO_NOT_PRINT)"/>
      <sheetName val="Projet,_methodes_&amp;_couts"/>
      <sheetName val="Risques_majeurs_&amp;_Frais_Ind_"/>
      <sheetName val="CT_Thang_Mo"/>
      <sheetName val="Bill_No__2"/>
      <sheetName val="SPT_vs_PHI"/>
      <sheetName val="budget_summary_(2)"/>
      <sheetName val="Budget_Analysis_Summary"/>
      <sheetName val="CT__PL"/>
      <sheetName val="LEVEL_SHEET"/>
      <sheetName val="FOL_-_Bar"/>
      <sheetName val="Ap A"/>
      <sheetName val="LABOUR_HISTOGRAM1"/>
      <sheetName val="Tender_Summary"/>
      <sheetName val="Insurance_Ext"/>
      <sheetName val="POWER"/>
      <sheetName val="MTP"/>
      <sheetName val="PROJECT BRIEF"/>
      <sheetName val="Geneí¬_x0008_i_x0000__x0000__x0014__x0000_0."/>
      <sheetName val="70_x0000_,/0_x0000_s«_x0008_i_x0000_Æø_x0003_í¬_x0008_i_x0000_"/>
      <sheetName val="Bill 2"/>
      <sheetName val="SAP"/>
      <sheetName val="Rate_Analysis"/>
      <sheetName val="Inputs"/>
      <sheetName val="Bill 1"/>
      <sheetName val="Bill 3"/>
      <sheetName val="Bill 4"/>
      <sheetName val="Bill 5"/>
      <sheetName val="Bill 6"/>
      <sheetName val="Bill 7"/>
      <sheetName val="SHOPLIST.xls"/>
      <sheetName val="List"/>
      <sheetName val="_x0000__x0000__x0000__x0000__x0000__x0000__x0000__x0000_"/>
      <sheetName val="POWER ASSUMPTIONS"/>
      <sheetName val="Currencies"/>
      <sheetName val="Civil Boq"/>
      <sheetName val="Materials Cost(PCC)"/>
      <sheetName val="upa"/>
      <sheetName val="foot-slab reinft"/>
      <sheetName val="India F&amp;S Template"/>
      <sheetName val="Annex"/>
      <sheetName val="factors"/>
      <sheetName val="P4-B"/>
      <sheetName val="Break_Up"/>
      <sheetName val="RESULT"/>
      <sheetName val="IO LIST"/>
      <sheetName val="Formulas"/>
      <sheetName val="Material "/>
      <sheetName val="Quote Sheet"/>
      <sheetName val="CODE"/>
      <sheetName val="HIRED LABOUR CODE"/>
      <sheetName val="PRECAST lightconc-II"/>
      <sheetName val="GFA_HQ_Building2"/>
      <sheetName val="GFA_Conference2"/>
      <sheetName val="BQ_External2"/>
      <sheetName val="Penthouse_Apartment1"/>
      <sheetName val="StattCo_yCharges1"/>
      <sheetName val="Raw_Data1"/>
      <sheetName val="Bill_No__21"/>
      <sheetName val="Graph_Data_(DO_NOT_PRINT)1"/>
      <sheetName val="Chiet_tinh_dz221"/>
      <sheetName val="Chiet_tinh_dz351"/>
      <sheetName val="CT_Thang_Mo1"/>
      <sheetName val="@risk_rents_and_incentives1"/>
      <sheetName val="Car_park_lease1"/>
      <sheetName val="Net_rent_analysis1"/>
      <sheetName val="Poz-1_1"/>
      <sheetName val="Lab_Cum_Hist1"/>
      <sheetName val="FOL_-_Bar1"/>
      <sheetName val="LEVEL_SHEET1"/>
      <sheetName val="SPT_vs_PHI1"/>
      <sheetName val="budget_summary_(2)1"/>
      <sheetName val="Budget_Analysis_Summary1"/>
      <sheetName val="Projet,_methodes_&amp;_couts1"/>
      <sheetName val="Risques_majeurs_&amp;_Frais_Ind_1"/>
      <sheetName val="Customize_Your_Invoice"/>
      <sheetName val="HVAC_BoQ"/>
      <sheetName val="CT__PL1"/>
      <sheetName val="intr_stool_brkup"/>
      <sheetName val="Top_sheet"/>
      <sheetName val="Body_Sheet"/>
      <sheetName val="1_0_Executive_Summary"/>
      <sheetName val="ACT_SPS"/>
      <sheetName val="SPSF"/>
      <sheetName val="Invoice Summary"/>
      <sheetName val="C (3)"/>
      <sheetName val="Dubai golf"/>
      <sheetName val="GFA_HQ_Building3"/>
      <sheetName val="GFA_Conference3"/>
      <sheetName val="StattCo_yCharges2"/>
      <sheetName val="BQ_External3"/>
      <sheetName val="Penthouse_Apartment2"/>
      <sheetName val="LABOUR_HISTOGRAM3"/>
      <sheetName val="Chiet_tinh_dz222"/>
      <sheetName val="Chiet_tinh_dz352"/>
      <sheetName val="CT_Thang_Mo2"/>
      <sheetName val="Raw_Data2"/>
      <sheetName val="@risk_rents_and_incentives2"/>
      <sheetName val="Car_park_lease2"/>
      <sheetName val="Net_rent_analysis2"/>
      <sheetName val="Poz-1_2"/>
      <sheetName val="Lab_Cum_Hist2"/>
      <sheetName val="Graph_Data_(DO_NOT_PRINT)2"/>
      <sheetName val="LEVEL_SHEET2"/>
      <sheetName val="Bill_No__22"/>
      <sheetName val="Tender_Summary2"/>
      <sheetName val="Insurance_Ext2"/>
      <sheetName val="FOL_-_Bar2"/>
      <sheetName val="SPT_vs_PHI2"/>
      <sheetName val="Customize_Your_Invoice2"/>
      <sheetName val="HVAC_BoQ2"/>
      <sheetName val="Body_Sheet1"/>
      <sheetName val="1_0_Executive_Summary1"/>
      <sheetName val="Top_sheet1"/>
      <sheetName val="intr_stool_brkup1"/>
      <sheetName val="Rate_analysis1"/>
      <sheetName val="LABOUR_HISTOGRAM2"/>
      <sheetName val="Tender_Summary1"/>
      <sheetName val="Insurance_Ext1"/>
      <sheetName val="Customize_Your_Invoice1"/>
      <sheetName val="HVAC_BoQ1"/>
      <sheetName val="GFA_HQ_Building4"/>
      <sheetName val="GFA_Conference4"/>
      <sheetName val="StattCo_yCharges3"/>
      <sheetName val="BQ_External4"/>
      <sheetName val="Penthouse_Apartment3"/>
      <sheetName val="LABOUR_HISTOGRAM4"/>
      <sheetName val="Chiet_tinh_dz223"/>
      <sheetName val="Chiet_tinh_dz353"/>
      <sheetName val="CT_Thang_Mo3"/>
      <sheetName val="Raw_Data3"/>
      <sheetName val="@risk_rents_and_incentives3"/>
      <sheetName val="Car_park_lease3"/>
      <sheetName val="Net_rent_analysis3"/>
      <sheetName val="Poz-1_3"/>
      <sheetName val="Lab_Cum_Hist3"/>
      <sheetName val="Graph_Data_(DO_NOT_PRINT)3"/>
      <sheetName val="LEVEL_SHEET3"/>
      <sheetName val="Bill_No__23"/>
      <sheetName val="Tender_Summary3"/>
      <sheetName val="Insurance_Ext3"/>
      <sheetName val="FOL_-_Bar3"/>
      <sheetName val="SPT_vs_PHI3"/>
      <sheetName val="Customize_Your_Invoice3"/>
      <sheetName val="HVAC_BoQ3"/>
      <sheetName val="budget_summary_(2)2"/>
      <sheetName val="Budget_Analysis_Summary2"/>
      <sheetName val="Body_Sheet2"/>
      <sheetName val="1_0_Executive_Summary2"/>
      <sheetName val="Projet,_methodes_&amp;_couts2"/>
      <sheetName val="Risques_majeurs_&amp;_Frais_Ind_2"/>
      <sheetName val="CT__PL2"/>
      <sheetName val="Top_sheet2"/>
      <sheetName val="intr_stool_brkup2"/>
      <sheetName val="Rate_analysis2"/>
      <sheetName val="GFA_HQ_Building5"/>
      <sheetName val="GFA_Conference5"/>
      <sheetName val="StattCo_yCharges4"/>
      <sheetName val="BQ_External5"/>
      <sheetName val="Penthouse_Apartment4"/>
      <sheetName val="LABOUR_HISTOGRAM5"/>
      <sheetName val="Chiet_tinh_dz224"/>
      <sheetName val="Chiet_tinh_dz354"/>
      <sheetName val="CT_Thang_Mo4"/>
      <sheetName val="Raw_Data4"/>
      <sheetName val="@risk_rents_and_incentives4"/>
      <sheetName val="Car_park_lease4"/>
      <sheetName val="Net_rent_analysis4"/>
      <sheetName val="Poz-1_4"/>
      <sheetName val="Lab_Cum_Hist4"/>
      <sheetName val="Graph_Data_(DO_NOT_PRINT)4"/>
      <sheetName val="LEVEL_SHEET4"/>
      <sheetName val="Bill_No__24"/>
      <sheetName val="Tender_Summary4"/>
      <sheetName val="Insurance_Ext4"/>
      <sheetName val="FOL_-_Bar4"/>
      <sheetName val="SPT_vs_PHI4"/>
      <sheetName val="Customize_Your_Invoice4"/>
      <sheetName val="HVAC_BoQ4"/>
      <sheetName val="budget_summary_(2)3"/>
      <sheetName val="Budget_Analysis_Summary3"/>
      <sheetName val="Body_Sheet3"/>
      <sheetName val="1_0_Executive_Summary3"/>
      <sheetName val="Projet,_methodes_&amp;_couts3"/>
      <sheetName val="Risques_majeurs_&amp;_Frais_Ind_3"/>
      <sheetName val="CT__PL3"/>
      <sheetName val="Top_sheet3"/>
      <sheetName val="intr_stool_brkup3"/>
      <sheetName val="Rate_analysis3"/>
      <sheetName val="공종별_집계금액"/>
      <sheetName val="sal"/>
      <sheetName val="마산월령동골조물량변경"/>
      <sheetName val="WITHOUT C&amp;I PROFIT (3)"/>
      <sheetName val="Geneí¬_x0008_i"/>
      <sheetName val="70"/>
      <sheetName val="PROJECT_BRIEF1"/>
      <sheetName val="Geneí¬i0_"/>
      <sheetName val="70,/0s«iÆøí¬i"/>
      <sheetName val="Bill_22"/>
      <sheetName val="C_(3)1"/>
      <sheetName val="Ap_A1"/>
      <sheetName val="2_Div_14_1"/>
      <sheetName val="Bill_11"/>
      <sheetName val="Bill_31"/>
      <sheetName val="Bill_41"/>
      <sheetName val="Bill_51"/>
      <sheetName val="Bill_61"/>
      <sheetName val="Bill_71"/>
      <sheetName val="SHOPLIST_xls"/>
      <sheetName val="Dubai_golf"/>
      <sheetName val="beam-reinft-IIInd_floor"/>
      <sheetName val="Invoice_Summary"/>
      <sheetName val="POWER_ASSUMPTIONS"/>
      <sheetName val="beam-reinft-machine_rm"/>
      <sheetName val="PROJECT_BRIEF"/>
      <sheetName val="Bill_21"/>
      <sheetName val="C_(3)"/>
      <sheetName val="Ap_A"/>
      <sheetName val="2_Div_14_"/>
      <sheetName val="MOS"/>
      <sheetName val="Activity List"/>
      <sheetName val="BILL COV"/>
      <sheetName val="Ra  stair"/>
      <sheetName val="GFA_HQ_Building6"/>
      <sheetName val="GFA_Conference6"/>
      <sheetName val="BQ_External6"/>
      <sheetName val="Raw_Data5"/>
      <sheetName val="Penthouse_Apartment5"/>
      <sheetName val="StattCo_yCharges5"/>
      <sheetName val="@risk_rents_and_incentives5"/>
      <sheetName val="Car_park_lease5"/>
      <sheetName val="Net_rent_analysis5"/>
      <sheetName val="Poz-1_5"/>
      <sheetName val="Chiet_tinh_dz225"/>
      <sheetName val="Chiet_tinh_dz355"/>
      <sheetName val="LEVEL_SHEET5"/>
      <sheetName val="LABOUR_HISTOGRAM6"/>
      <sheetName val="Lab_Cum_Hist5"/>
      <sheetName val="Graph_Data_(DO_NOT_PRINT)5"/>
      <sheetName val="Body_Sheet4"/>
      <sheetName val="1_0_Executive_Summary4"/>
      <sheetName val="CT_Thang_Mo5"/>
      <sheetName val="Customize_Your_Invoice5"/>
      <sheetName val="HVAC_BoQ5"/>
      <sheetName val="Bill_No__25"/>
      <sheetName val="budget_summary_(2)4"/>
      <sheetName val="Budget_Analysis_Summary4"/>
      <sheetName val="Projet,_methodes_&amp;_couts4"/>
      <sheetName val="Risques_majeurs_&amp;_Frais_Ind_4"/>
      <sheetName val="SPT_vs_PHI5"/>
      <sheetName val="CT__PL4"/>
      <sheetName val="FOL_-_Bar5"/>
      <sheetName val="Tender_Summary5"/>
      <sheetName val="Insurance_Ext5"/>
      <sheetName val="Top_sheet4"/>
      <sheetName val="intr_stool_brkup4"/>
      <sheetName val="2_Div_14_2"/>
      <sheetName val="SHOPLIST_xls1"/>
      <sheetName val="Bill_23"/>
      <sheetName val="Ap_A2"/>
      <sheetName val="Bill_12"/>
      <sheetName val="Bill_32"/>
      <sheetName val="Bill_42"/>
      <sheetName val="Bill_52"/>
      <sheetName val="Bill_62"/>
      <sheetName val="Bill_72"/>
      <sheetName val="Invoice_Summary1"/>
      <sheetName val="beam-reinft-IIInd_floor1"/>
      <sheetName val="beam-reinft-machine_rm1"/>
      <sheetName val="PROJECT_BRIEF2"/>
      <sheetName val="C_(3)2"/>
      <sheetName val="POWER_ASSUMPTIONS1"/>
      <sheetName val="Dubai_golf1"/>
      <sheetName val="WITHOUT_C&amp;I_PROFIT_(3)"/>
      <sheetName val="Geneí¬i"/>
      <sheetName val="Civil_Boq"/>
      <sheetName val="DETAILED__BOQ"/>
      <sheetName val="M-Book_for_Conc"/>
      <sheetName val="M-Book_for_FW"/>
      <sheetName val="Activity_List"/>
      <sheetName val="HIRED_LABOUR_CODE"/>
      <sheetName val="PA-_Consutant_"/>
      <sheetName val="foot-slab_reinft"/>
      <sheetName val="Softscape Buildup"/>
      <sheetName val="Mat'l Rate"/>
      <sheetName val="250mm"/>
      <sheetName val="200mm"/>
      <sheetName val="160mm"/>
      <sheetName val="FITTINGS"/>
      <sheetName val="VALVE CHAMBERS"/>
      <sheetName val="Fire Hydrants"/>
      <sheetName val="B.GATE VALVE"/>
      <sheetName val="Sub G1 Fire"/>
      <sheetName val="Sub G12 Fire"/>
      <sheetName val="Day work"/>
      <sheetName val="VCH-SLC"/>
      <sheetName val="Item- Compact"/>
      <sheetName val="Supplier"/>
      <sheetName val="RA-markate"/>
      <sheetName val="BOQ_Direct_selling cost"/>
      <sheetName val="77S(O)"/>
      <sheetName val="col-reinft1"/>
      <sheetName val="P&amp;L-BDMC"/>
      <sheetName val="Voucher"/>
      <sheetName val="final abstract"/>
      <sheetName val="BLK2"/>
      <sheetName val="BLK3"/>
      <sheetName val="E &amp; R"/>
      <sheetName val="radar"/>
      <sheetName val="UG"/>
      <sheetName val="Detail"/>
      <sheetName val="p&amp;m"/>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sheetData sheetId="125" refreshError="1"/>
      <sheetData sheetId="126"/>
      <sheetData sheetId="127"/>
      <sheetData sheetId="128"/>
      <sheetData sheetId="129" refreshError="1"/>
      <sheetData sheetId="130" refreshError="1"/>
      <sheetData sheetId="131" refreshError="1"/>
      <sheetData sheetId="132"/>
      <sheetData sheetId="133" refreshError="1"/>
      <sheetData sheetId="134" refreshError="1"/>
      <sheetData sheetId="135" refreshError="1"/>
      <sheetData sheetId="136" refreshError="1"/>
      <sheetData sheetId="137" refreshError="1"/>
      <sheetData sheetId="138" refreshError="1"/>
      <sheetData sheetId="139"/>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sheetData sheetId="150" refreshError="1"/>
      <sheetData sheetId="15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sheetData sheetId="162" refreshError="1"/>
      <sheetData sheetId="163" refreshError="1"/>
      <sheetData sheetId="164" refreshError="1"/>
      <sheetData sheetId="165" refreshError="1"/>
      <sheetData sheetId="166" refreshError="1"/>
      <sheetData sheetId="167" refreshError="1"/>
      <sheetData sheetId="168" refreshError="1"/>
      <sheetData sheetId="169"/>
      <sheetData sheetId="170"/>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refreshError="1"/>
      <sheetData sheetId="228"/>
      <sheetData sheetId="229" refreshError="1"/>
      <sheetData sheetId="230"/>
      <sheetData sheetId="231"/>
      <sheetData sheetId="232"/>
      <sheetData sheetId="233"/>
      <sheetData sheetId="234" refreshError="1"/>
      <sheetData sheetId="235" refreshError="1"/>
      <sheetData sheetId="236" refreshError="1"/>
      <sheetData sheetId="237" refreshError="1"/>
      <sheetData sheetId="238" refreshError="1"/>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refreshError="1"/>
      <sheetData sheetId="420" refreshError="1"/>
      <sheetData sheetId="421" refreshError="1"/>
      <sheetData sheetId="422"/>
      <sheetData sheetId="423" refreshError="1"/>
      <sheetData sheetId="424" refreshError="1"/>
      <sheetData sheetId="425" refreshError="1"/>
      <sheetData sheetId="426" refreshError="1"/>
      <sheetData sheetId="427" refreshError="1"/>
      <sheetData sheetId="428"/>
      <sheetData sheetId="429"/>
      <sheetData sheetId="430"/>
      <sheetData sheetId="43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
      <sheetName val="Item-code"/>
      <sheetName val="Sum-item"/>
      <sheetName val="Self-sp"/>
      <sheetName val="Reinf-sp"/>
      <sheetName val="Int-fin"/>
      <sheetName val="Ext-fin"/>
      <sheetName val="Grout-vol"/>
      <sheetName val="Shut-area"/>
      <sheetName val="Excav-vol"/>
      <sheetName val="Summary"/>
      <sheetName val="Current"/>
      <sheetName val="Module2"/>
      <sheetName val="Module3"/>
      <sheetName val="Module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HEDULE"/>
      <sheetName val="Shape Codes"/>
      <sheetName val="Database"/>
      <sheetName val="Help"/>
      <sheetName val="Setup"/>
      <sheetName val="About"/>
      <sheetName val="More"/>
      <sheetName val="page"/>
      <sheetName val="Info"/>
      <sheetName val="check"/>
      <sheetName val="schedule nos"/>
      <sheetName val="LABOUR RATE"/>
      <sheetName val="Material Rate"/>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Set>
  </externalBook>
</externalLink>
</file>

<file path=xl/persons/person.xml><?xml version="1.0" encoding="utf-8"?>
<personList xmlns="http://schemas.microsoft.com/office/spreadsheetml/2018/threadedcomments" xmlns:x="http://schemas.openxmlformats.org/spreadsheetml/2006/main">
  <person displayName="Roxane Giametta" id="{F24F3556-2A78-4BA7-AA41-ABA8FB5B17E6}" userId="S::Roxane.Giametta@iter.org::08e7381b-7f09-4d85-bbf0-b5ae7bdb6ef1"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01121C5-53C2-40F3-AA9A-63DA2C47F0EA}" name="Table1" displayName="Table1" ref="B6:AZ26" totalsRowShown="0" headerRowDxfId="54" dataDxfId="52" headerRowBorderDxfId="53" tableBorderDxfId="51">
  <autoFilter ref="B6:AZ26" xr:uid="{15BDA38C-E421-4CE1-A72F-0A4E0223464C}"/>
  <sortState xmlns:xlrd2="http://schemas.microsoft.com/office/spreadsheetml/2017/richdata2" ref="B7:AZ26">
    <sortCondition ref="F6:F26"/>
  </sortState>
  <tableColumns count="51">
    <tableColumn id="1" xr3:uid="{C278BFA0-3224-4ED0-AE93-9DC4026641E0}" name="Sensors" dataDxfId="50"/>
    <tableColumn id="2" xr3:uid="{B78A8A2C-B9BA-40A1-A2E3-FD12356E651F}" name="Primary elements" dataDxfId="49"/>
    <tableColumn id="3" xr3:uid="{CFA9B935-79F9-43F6-B347-EF5399F9CC35}" name="Room number" dataDxfId="3"/>
    <tableColumn id="50" xr3:uid="{461D8B0B-1AA1-4031-B138-0D475A72F396}" name="Estmated absolute elevation (m)" dataDxfId="2"/>
    <tableColumn id="51" xr3:uid="{5C8FA300-BBE2-4F86-A1CE-0E3D88A0A215}" name="Elevation in DTR (m)" dataDxfId="0">
      <calculatedColumnFormula>ROUND(Table1[[#This Row],[Estmated absolute elevation (m)]]+13.09,1)</calculatedColumnFormula>
    </tableColumn>
    <tableColumn id="4" xr3:uid="{D1600BA3-2336-4D11-8AD7-C3460EA12629}" name="PID" dataDxfId="1"/>
    <tableColumn id="23" xr3:uid="{274EBE11-0E61-40D9-925C-6F8EF4C11912}" name="PID version" dataDxfId="48"/>
    <tableColumn id="5" xr3:uid="{966E2FC9-F025-482E-B7EB-E49703B1B26F}" name="Connecting line" dataDxfId="47"/>
    <tableColumn id="6" xr3:uid="{9CB28640-719D-4DFB-B9D4-B46E5DF7934E}" name="Measurement description" dataDxfId="46"/>
    <tableColumn id="7" xr3:uid="{CEA5EBE8-2A5D-4074-8626-0E821C0609DE}" name="Process Fluid" dataDxfId="45"/>
    <tableColumn id="8" xr3:uid="{D3D8AD41-4F17-413B-B176-B83B5FBEE2C7}" name="Process Dust load" dataDxfId="44"/>
    <tableColumn id="43" xr3:uid="{5E7DAAA6-A032-4A3C-BCF5-044065B87324}" name="Primary element allowable DP (kPa)" dataDxfId="43"/>
    <tableColumn id="44" xr3:uid="{A8299160-3383-4BD0-AB07-4C6E246058CE}" name="MIN CASE Temperature (℃)" dataDxfId="42"/>
    <tableColumn id="45" xr3:uid="{B0D97280-0039-4E99-891A-ACF18B29457B}" name="MIN CASE _x000a_pressure (kPa abs)" dataDxfId="41"/>
    <tableColumn id="20" xr3:uid="{81623915-2CA9-4F7F-9BC6-B6856606C677}" name="MIN CASE _x000a_flow (Nm3/h)" dataDxfId="40"/>
    <tableColumn id="26" xr3:uid="{223CBE99-595F-43ED-BA7D-9AF83F5DFC57}" name="MIN CASE _x000a_density (kg/m3)" dataDxfId="39"/>
    <tableColumn id="27" xr3:uid="{97DA44FB-630C-413B-8849-412C1620E027}" name="MIN CASE _x000a_viscosity (kg/m/s)" dataDxfId="38"/>
    <tableColumn id="29" xr3:uid="{0F0313A0-2C15-438F-8700-021D0A324547}" name="MAX CASE Temperature (℃)" dataDxfId="37"/>
    <tableColumn id="33" xr3:uid="{D0F159AB-5EC5-400A-A640-5BDCB8B8EFD2}" name="MAX CASE _x000a_pressure (kPa abs)" dataDxfId="36"/>
    <tableColumn id="47" xr3:uid="{25BBB62D-37AB-4158-9657-8B038CF38C8A}" name="MAX CASE _x000a_flow (Nm3/h)" dataDxfId="35"/>
    <tableColumn id="48" xr3:uid="{F76E8433-45D7-466A-BD61-6918A13AF097}" name="MAX CASE _x000a_density (kg/m3)" dataDxfId="34"/>
    <tableColumn id="46" xr3:uid="{5F38C750-E97A-4651-A0BC-946541C51CF7}" name="MAX CASE _x000a_viscosity (kg/m/s)" dataDxfId="33"/>
    <tableColumn id="9" xr3:uid="{4F0E6EEA-9D7A-4DC6-9A2A-56F0F4D2ADCE}" name="Sensor safety class" dataDxfId="32"/>
    <tableColumn id="10" xr3:uid="{66B03B64-C9F7-49A5-B3CB-67D78D4FA6DA}" name="Sensor quality class" dataDxfId="31">
      <calculatedColumnFormula>IF(X7="SIC-2","QC-1","QC-2")</calculatedColumnFormula>
    </tableColumn>
    <tableColumn id="11" xr3:uid="{8CE3B851-71C6-4C5F-AA11-A451B55540A6}" name="Recommended  sensor type" dataDxfId="30"/>
    <tableColumn id="12" xr3:uid="{1EB757C0-6BC4-45DA-BD50-EE678A63FD7A}" name="Sensor connection type" dataDxfId="29"/>
    <tableColumn id="13" xr3:uid="{48F16700-89CA-4BD1-9336-EB3678B84287}" name="Sensor range" dataDxfId="28"/>
    <tableColumn id="14" xr3:uid="{9E99D522-65A8-47B2-9001-F19483589DBA}" name="Available straigth pipe length (mm)" dataDxfId="27"/>
    <tableColumn id="15" xr3:uid="{F2D872B0-E09F-4435-99E6-B27A7D234A4F}" name="Flow conditioning recommended" dataDxfId="26"/>
    <tableColumn id="49" xr3:uid="{D3E70DFE-8806-4CAB-90D8-F68E4F26F334}" name="Preliminary sizing of primary element restriction diameter (mm)" dataDxfId="25"/>
    <tableColumn id="16" xr3:uid="{BB5C2CED-CF91-4EBE-A6A7-DED8AB860CEF}" name="Recommended type of primary element" dataDxfId="24"/>
    <tableColumn id="17" xr3:uid="{736931A2-A54E-45E0-96BE-68D9240BE1EC}" name="Number of taping points for sensor lines" dataDxfId="23"/>
    <tableColumn id="18" xr3:uid="{C5D82585-FF27-42C9-B62C-2457D77C14ED}" name="Connection type to sensor lines" dataDxfId="22"/>
    <tableColumn id="22" xr3:uid="{8B69EC98-8228-420C-A17C-01E2B34A72E3}" name="Connection type to process pipe" dataDxfId="21"/>
    <tableColumn id="19" xr3:uid="{6A422140-8512-47F6-B378-0EFC72C537F2}" name="DN" dataDxfId="20"/>
    <tableColumn id="21" xr3:uid="{50810AE0-3592-4604-8BFA-159551975D55}" name="Insul. Thick. (mm)" dataDxfId="19"/>
    <tableColumn id="24" xr3:uid="{F4A53DF9-D816-470C-8787-B9B1E5EEFB5B}" name="PS_x000a_(barg)" dataDxfId="18"/>
    <tableColumn id="25" xr3:uid="{A20F1126-0EF7-443D-AD1E-B819F0945727}" name="Td_x000a_(deg)" dataDxfId="17"/>
    <tableColumn id="28" xr3:uid="{E73CDF53-F138-429A-9FF6-E8E78248C864}" name="Pipe ID (mm)" dataDxfId="16"/>
    <tableColumn id="30" xr3:uid="{126DE111-F4F2-48E8-816A-072177765823}" name="Piping class" dataDxfId="15"/>
    <tableColumn id="31" xr3:uid="{B1F42C79-A757-4E69-9BF2-BA4A5A1A0E36}" name="Piping schedule" dataDxfId="14"/>
    <tableColumn id="32" xr3:uid="{6AD1E39E-F581-464F-A6CF-8335E0E86EF2}" name="Piping thickness (mm)" dataDxfId="13"/>
    <tableColumn id="34" xr3:uid="{CD7DA3D6-0A97-44C8-B1E0-4AEBB3A82597}" name="Pipe Safety Class" dataDxfId="12"/>
    <tableColumn id="35" xr3:uid="{B473902B-ECCB-43A1-AC0F-50EC65B5177F}" name="Pipe quality class" dataDxfId="11"/>
    <tableColumn id="36" xr3:uid="{CC9632B2-3EA9-46BB-9943-8251ABF884DA}" name="Pipe seismic class" dataDxfId="10"/>
    <tableColumn id="37" xr3:uid="{1EC89598-D6AD-434D-93A2-88750EAF60C6}" name="Pipe Vacuum class" dataDxfId="9"/>
    <tableColumn id="38" xr3:uid="{A8B363AB-F6BF-41D5-9711-2B3BE7756A05}" name="Pipe tritium class" dataDxfId="8"/>
    <tableColumn id="39" xr3:uid="{596B905C-84D2-494A-80C9-8352443EA54B}" name="Pipe ESPN class " dataDxfId="7"/>
    <tableColumn id="40" xr3:uid="{7D0EF9C4-1A2F-4608-BA41-D150E5FC9464}" name="F. Group" dataDxfId="6"/>
    <tableColumn id="41" xr3:uid="{6AF722F6-CD95-41E3-AE68-41D5137FEC5B}" name="PSxDN" dataDxfId="5"/>
    <tableColumn id="42" xr3:uid="{CED1DF86-E37A-4B44-A21B-DBC84DD34ABF}" name="Pipe PED Category" dataDxfId="4"/>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E7" dT="2025-02-18T13:27:38.09" personId="{F24F3556-2A78-4BA7-AA41-ABA8FB5B17E6}" id="{33E758F7-093A-49D6-8307-C45BADA2A6E5}">
    <text>Assumed in lower temperature fire zone</text>
  </threadedComment>
  <threadedComment ref="E9" dT="2025-02-18T13:25:10.07" personId="{F24F3556-2A78-4BA7-AA41-ABA8FB5B17E6}" id="{01C0537D-FDB1-430D-AC12-FF4A74A195EB}">
    <text>Elevation reflux nozzle N15 on SLT</text>
  </threadedComment>
  <threadedComment ref="M14" dT="2025-01-08T14:48:28.92" personId="{F24F3556-2A78-4BA7-AA41-ABA8FB5B17E6}" id="{5F0D6409-4F6D-4662-A518-7F078CBF69AF}">
    <text>Could be a bit larger but this is the initial request for technical investigation</text>
  </threadedComment>
  <threadedComment ref="E16" dT="2025-02-18T13:25:48.55" personId="{F24F3556-2A78-4BA7-AA41-ABA8FB5B17E6}" id="{2AD23CC5-7119-4A19-B1EA-450B6F78842B}">
    <text>Estimated elevation top of recombiner</text>
  </threadedComment>
  <threadedComment ref="M17" dT="2025-01-08T15:03:49.12" personId="{F24F3556-2A78-4BA7-AA41-ABA8FB5B17E6}" id="{395CC63C-CDC9-4959-8F18-F5B5B5680E9F}">
    <text>Refer to HMS-01 restrictor experimental pressure drop curve. We fully impose the primary element geometry and the pressure drop will be the result. The vendor will manufacture the restrictor as per the specification with pressure tapings and calibrate the flow measurement.</text>
  </threadedComment>
  <threadedComment ref="M25" dT="2025-01-08T14:52:56.16" personId="{F24F3556-2A78-4BA7-AA41-ABA8FB5B17E6}" id="{CE42DF5F-9924-4A23-8FE0-DEA70B73E7AD}">
    <text>Investigation of a technical solution minimizing the pressure drop for the option where we will delete the downstream HMS-02 restrictor.</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D78B2-CC6F-4761-888F-977ED2B55924}">
  <sheetPr>
    <tabColor theme="1"/>
  </sheetPr>
  <dimension ref="A1:AZ26"/>
  <sheetViews>
    <sheetView tabSelected="1" zoomScale="80" zoomScaleNormal="80" workbookViewId="0">
      <pane xSplit="3" ySplit="6" topLeftCell="D7" activePane="bottomRight" state="frozen"/>
      <selection pane="topRight" activeCell="D1" sqref="D1"/>
      <selection pane="bottomLeft" activeCell="A7" sqref="A7"/>
      <selection pane="bottomRight" activeCell="D26" sqref="D26"/>
    </sheetView>
  </sheetViews>
  <sheetFormatPr defaultRowHeight="15.75" x14ac:dyDescent="0.25"/>
  <cols>
    <col min="1" max="1" width="3.85546875" style="6" customWidth="1"/>
    <col min="2" max="2" width="21.28515625" style="23" customWidth="1"/>
    <col min="3" max="3" width="20.7109375" style="23" customWidth="1"/>
    <col min="4" max="6" width="15.7109375" style="23" customWidth="1"/>
    <col min="7" max="7" width="24.7109375" style="23" customWidth="1"/>
    <col min="8" max="8" width="9.85546875" style="23" customWidth="1"/>
    <col min="9" max="9" width="18.42578125" style="23" bestFit="1" customWidth="1"/>
    <col min="10" max="10" width="25.7109375" style="23" customWidth="1"/>
    <col min="11" max="11" width="19.140625" style="36" customWidth="1"/>
    <col min="12" max="12" width="18.7109375" style="23" customWidth="1"/>
    <col min="13" max="13" width="20.5703125" style="23" customWidth="1"/>
    <col min="14" max="23" width="18.7109375" style="23" customWidth="1"/>
    <col min="24" max="24" width="20" style="23" customWidth="1"/>
    <col min="25" max="25" width="20.5703125" style="23" customWidth="1"/>
    <col min="26" max="26" width="20" style="23" customWidth="1"/>
    <col min="27" max="27" width="17.7109375" style="23" customWidth="1"/>
    <col min="28" max="28" width="15.42578125" style="23" customWidth="1"/>
    <col min="29" max="29" width="27.5703125" style="23" customWidth="1"/>
    <col min="30" max="30" width="19.85546875" style="23" customWidth="1"/>
    <col min="31" max="31" width="31.85546875" style="23" customWidth="1"/>
    <col min="32" max="32" width="31" style="36" customWidth="1"/>
    <col min="33" max="33" width="21" style="36" customWidth="1"/>
    <col min="34" max="35" width="23.7109375" style="36" customWidth="1"/>
    <col min="36" max="36" width="9.140625" style="23" customWidth="1"/>
    <col min="37" max="37" width="13" style="23" customWidth="1"/>
    <col min="38" max="39" width="9.140625" style="23" customWidth="1"/>
    <col min="40" max="40" width="10.7109375" style="23" customWidth="1"/>
    <col min="41" max="41" width="10.42578125" style="23" customWidth="1"/>
    <col min="42" max="42" width="9.140625" style="23" customWidth="1"/>
    <col min="43" max="43" width="15" style="23" customWidth="1"/>
    <col min="44" max="44" width="13" style="23" customWidth="1"/>
    <col min="45" max="46" width="12.140625" style="23" customWidth="1"/>
    <col min="47" max="47" width="14.140625" style="23" customWidth="1"/>
    <col min="48" max="48" width="12.7109375" style="23" customWidth="1"/>
    <col min="49" max="49" width="11.5703125" style="23" customWidth="1"/>
    <col min="50" max="50" width="10.7109375" style="23" customWidth="1"/>
    <col min="51" max="51" width="9.28515625" style="23" customWidth="1"/>
    <col min="52" max="16384" width="9.140625" style="23"/>
  </cols>
  <sheetData>
    <row r="1" spans="1:52" s="6" customFormat="1" ht="16.5" customHeight="1" x14ac:dyDescent="0.25">
      <c r="A1" s="41"/>
      <c r="B1" s="44"/>
      <c r="C1" s="44"/>
      <c r="D1" s="45" t="s">
        <v>189</v>
      </c>
      <c r="E1" s="45"/>
      <c r="F1" s="45"/>
      <c r="G1" s="45"/>
      <c r="H1" s="45"/>
      <c r="I1" s="45"/>
      <c r="J1" s="45"/>
      <c r="K1" s="2" t="s">
        <v>0</v>
      </c>
      <c r="L1" s="3" t="s">
        <v>190</v>
      </c>
      <c r="M1" s="4"/>
      <c r="N1" s="4"/>
      <c r="O1" s="4"/>
      <c r="P1" s="4"/>
      <c r="Q1" s="4"/>
      <c r="R1" s="4"/>
      <c r="S1" s="4"/>
      <c r="T1" s="4"/>
      <c r="U1" s="4"/>
      <c r="V1" s="4"/>
      <c r="W1" s="4"/>
      <c r="X1" s="5"/>
      <c r="AF1" s="7"/>
      <c r="AG1" s="7"/>
      <c r="AH1" s="7"/>
      <c r="AI1" s="7"/>
    </row>
    <row r="2" spans="1:52" s="6" customFormat="1" ht="16.5" customHeight="1" x14ac:dyDescent="0.25">
      <c r="A2" s="42"/>
      <c r="B2" s="44"/>
      <c r="C2" s="44"/>
      <c r="D2" s="45"/>
      <c r="E2" s="45"/>
      <c r="F2" s="45"/>
      <c r="G2" s="45"/>
      <c r="H2" s="45"/>
      <c r="I2" s="45"/>
      <c r="J2" s="45"/>
      <c r="K2" s="2" t="s">
        <v>1</v>
      </c>
      <c r="L2" s="37">
        <v>1.4</v>
      </c>
      <c r="M2" s="8"/>
      <c r="N2" s="8"/>
      <c r="O2" s="8"/>
      <c r="P2" s="8"/>
      <c r="Q2" s="8"/>
      <c r="R2" s="8"/>
      <c r="S2" s="8"/>
      <c r="T2" s="8"/>
      <c r="U2" s="8"/>
      <c r="V2" s="8"/>
      <c r="W2" s="8"/>
      <c r="X2" s="5"/>
      <c r="AF2" s="7"/>
      <c r="AG2" s="7"/>
      <c r="AH2" s="7"/>
      <c r="AI2" s="7"/>
    </row>
    <row r="3" spans="1:52" s="6" customFormat="1" ht="16.5" customHeight="1" x14ac:dyDescent="0.25">
      <c r="A3" s="42"/>
      <c r="B3" s="44"/>
      <c r="C3" s="44"/>
      <c r="D3" s="45"/>
      <c r="E3" s="45"/>
      <c r="F3" s="45"/>
      <c r="G3" s="45"/>
      <c r="H3" s="45"/>
      <c r="I3" s="45"/>
      <c r="J3" s="45"/>
      <c r="K3" s="2" t="s">
        <v>2</v>
      </c>
      <c r="L3" s="3">
        <v>1</v>
      </c>
      <c r="M3" s="4"/>
      <c r="N3" s="4"/>
      <c r="O3" s="4"/>
      <c r="P3" s="4"/>
      <c r="Q3" s="4"/>
      <c r="R3" s="4"/>
      <c r="S3" s="4"/>
      <c r="T3" s="4"/>
      <c r="U3" s="4"/>
      <c r="V3" s="4"/>
      <c r="W3" s="4"/>
      <c r="X3" s="5"/>
      <c r="AF3" s="7"/>
      <c r="AG3" s="7"/>
      <c r="AH3" s="7"/>
      <c r="AI3" s="7"/>
    </row>
    <row r="4" spans="1:52" s="6" customFormat="1" ht="19.5" customHeight="1" x14ac:dyDescent="0.25">
      <c r="A4" s="43"/>
      <c r="B4" s="44"/>
      <c r="C4" s="44"/>
      <c r="D4" s="45"/>
      <c r="E4" s="45"/>
      <c r="F4" s="45"/>
      <c r="G4" s="45"/>
      <c r="H4" s="45"/>
      <c r="I4" s="45"/>
      <c r="J4" s="45"/>
      <c r="K4" s="9"/>
      <c r="L4" s="9"/>
      <c r="M4" s="10"/>
      <c r="N4" s="10"/>
      <c r="O4" s="10"/>
      <c r="P4" s="10"/>
      <c r="Q4" s="10"/>
      <c r="R4" s="10"/>
      <c r="S4" s="10"/>
      <c r="T4" s="10"/>
      <c r="U4" s="10"/>
      <c r="V4" s="10"/>
      <c r="W4" s="10"/>
      <c r="X4" s="5"/>
      <c r="AF4" s="7"/>
      <c r="AG4" s="7"/>
      <c r="AH4" s="7"/>
      <c r="AI4" s="7"/>
    </row>
    <row r="5" spans="1:52" s="14" customFormat="1" ht="19.5" customHeight="1" x14ac:dyDescent="0.25">
      <c r="A5" s="11">
        <v>1</v>
      </c>
      <c r="B5" s="39" t="s">
        <v>3</v>
      </c>
      <c r="C5" s="39"/>
      <c r="D5" s="39"/>
      <c r="E5" s="39"/>
      <c r="F5" s="39"/>
      <c r="G5" s="39"/>
      <c r="H5" s="39"/>
      <c r="I5" s="39"/>
      <c r="J5" s="13"/>
      <c r="K5" s="40" t="s">
        <v>4</v>
      </c>
      <c r="L5" s="40"/>
      <c r="M5" s="40"/>
      <c r="N5" s="40"/>
      <c r="O5" s="40"/>
      <c r="P5" s="40"/>
      <c r="Q5" s="40"/>
      <c r="R5" s="40"/>
      <c r="S5" s="40"/>
      <c r="T5" s="40"/>
      <c r="U5" s="40"/>
      <c r="V5" s="40"/>
      <c r="W5" s="40"/>
      <c r="X5" s="39" t="s">
        <v>5</v>
      </c>
      <c r="Y5" s="39"/>
      <c r="Z5" s="39"/>
      <c r="AA5" s="39"/>
      <c r="AB5" s="39"/>
      <c r="AC5" s="39" t="s">
        <v>6</v>
      </c>
      <c r="AD5" s="39"/>
      <c r="AE5" s="39"/>
      <c r="AF5" s="39"/>
      <c r="AG5" s="39"/>
      <c r="AH5" s="39"/>
      <c r="AI5" s="12"/>
      <c r="AJ5" s="40" t="s">
        <v>7</v>
      </c>
      <c r="AK5" s="40"/>
      <c r="AL5" s="40"/>
      <c r="AM5" s="40"/>
      <c r="AN5" s="40"/>
      <c r="AO5" s="40"/>
      <c r="AP5" s="40"/>
      <c r="AQ5" s="40"/>
      <c r="AR5" s="40"/>
      <c r="AS5" s="40"/>
      <c r="AT5" s="40"/>
      <c r="AU5" s="40"/>
      <c r="AV5" s="40"/>
      <c r="AW5" s="40"/>
      <c r="AX5" s="40"/>
      <c r="AY5" s="40"/>
      <c r="AZ5" s="40"/>
    </row>
    <row r="6" spans="1:52" s="17" customFormat="1" ht="45" x14ac:dyDescent="0.25">
      <c r="A6" s="15">
        <v>1</v>
      </c>
      <c r="B6" s="16" t="s">
        <v>8</v>
      </c>
      <c r="C6" s="16" t="s">
        <v>191</v>
      </c>
      <c r="D6" s="16" t="s">
        <v>9</v>
      </c>
      <c r="E6" s="16" t="s">
        <v>206</v>
      </c>
      <c r="F6" s="16" t="s">
        <v>205</v>
      </c>
      <c r="G6" s="16" t="s">
        <v>10</v>
      </c>
      <c r="H6" s="16" t="s">
        <v>196</v>
      </c>
      <c r="I6" s="16" t="s">
        <v>11</v>
      </c>
      <c r="J6" s="16" t="s">
        <v>12</v>
      </c>
      <c r="K6" s="16" t="s">
        <v>13</v>
      </c>
      <c r="L6" s="16" t="s">
        <v>14</v>
      </c>
      <c r="M6" s="16" t="s">
        <v>15</v>
      </c>
      <c r="N6" s="16" t="s">
        <v>16</v>
      </c>
      <c r="O6" s="16" t="s">
        <v>17</v>
      </c>
      <c r="P6" s="16" t="s">
        <v>18</v>
      </c>
      <c r="Q6" s="16" t="s">
        <v>19</v>
      </c>
      <c r="R6" s="16" t="s">
        <v>20</v>
      </c>
      <c r="S6" s="16" t="s">
        <v>21</v>
      </c>
      <c r="T6" s="16" t="s">
        <v>22</v>
      </c>
      <c r="U6" s="16" t="s">
        <v>23</v>
      </c>
      <c r="V6" s="16" t="s">
        <v>24</v>
      </c>
      <c r="W6" s="16" t="s">
        <v>25</v>
      </c>
      <c r="X6" s="16" t="s">
        <v>26</v>
      </c>
      <c r="Y6" s="16" t="s">
        <v>27</v>
      </c>
      <c r="Z6" s="16" t="s">
        <v>28</v>
      </c>
      <c r="AA6" s="16" t="s">
        <v>29</v>
      </c>
      <c r="AB6" s="16" t="s">
        <v>30</v>
      </c>
      <c r="AC6" s="16" t="s">
        <v>31</v>
      </c>
      <c r="AD6" s="16" t="s">
        <v>32</v>
      </c>
      <c r="AE6" s="16" t="s">
        <v>33</v>
      </c>
      <c r="AF6" s="16" t="s">
        <v>34</v>
      </c>
      <c r="AG6" s="16" t="s">
        <v>35</v>
      </c>
      <c r="AH6" s="16" t="s">
        <v>36</v>
      </c>
      <c r="AI6" s="16" t="s">
        <v>186</v>
      </c>
      <c r="AJ6" s="16" t="s">
        <v>37</v>
      </c>
      <c r="AK6" s="16" t="s">
        <v>38</v>
      </c>
      <c r="AL6" s="16" t="s">
        <v>39</v>
      </c>
      <c r="AM6" s="16" t="s">
        <v>40</v>
      </c>
      <c r="AN6" s="16" t="s">
        <v>41</v>
      </c>
      <c r="AO6" s="16" t="s">
        <v>42</v>
      </c>
      <c r="AP6" s="16" t="s">
        <v>43</v>
      </c>
      <c r="AQ6" s="16" t="s">
        <v>44</v>
      </c>
      <c r="AR6" s="16" t="s">
        <v>45</v>
      </c>
      <c r="AS6" s="16" t="s">
        <v>46</v>
      </c>
      <c r="AT6" s="16" t="s">
        <v>47</v>
      </c>
      <c r="AU6" s="16" t="s">
        <v>48</v>
      </c>
      <c r="AV6" s="16" t="s">
        <v>49</v>
      </c>
      <c r="AW6" s="16" t="s">
        <v>50</v>
      </c>
      <c r="AX6" s="16" t="s">
        <v>51</v>
      </c>
      <c r="AY6" s="16" t="s">
        <v>52</v>
      </c>
      <c r="AZ6" s="16" t="s">
        <v>53</v>
      </c>
    </row>
    <row r="7" spans="1:52" ht="15" x14ac:dyDescent="0.25">
      <c r="A7" s="1">
        <v>2</v>
      </c>
      <c r="B7" s="31" t="s">
        <v>128</v>
      </c>
      <c r="C7" s="1" t="s">
        <v>129</v>
      </c>
      <c r="D7" s="1" t="s">
        <v>130</v>
      </c>
      <c r="E7" s="1">
        <v>-13.09</v>
      </c>
      <c r="F7" s="1">
        <f>ROUND(Table1[[#This Row],[Estmated absolute elevation (m)]]+13.09,1)</f>
        <v>0</v>
      </c>
      <c r="G7" s="1" t="s">
        <v>57</v>
      </c>
      <c r="H7" s="1" t="s">
        <v>197</v>
      </c>
      <c r="I7" s="1" t="s">
        <v>131</v>
      </c>
      <c r="J7" s="1" t="s">
        <v>132</v>
      </c>
      <c r="K7" s="19" t="s">
        <v>133</v>
      </c>
      <c r="L7" s="1" t="s">
        <v>61</v>
      </c>
      <c r="M7" s="20">
        <v>50</v>
      </c>
      <c r="N7" s="21">
        <v>5</v>
      </c>
      <c r="O7" s="21">
        <v>1000</v>
      </c>
      <c r="P7" s="21">
        <v>2</v>
      </c>
      <c r="Q7" s="21">
        <v>1000</v>
      </c>
      <c r="R7" s="22">
        <v>1.7899999999999999E-3</v>
      </c>
      <c r="S7" s="21">
        <v>13</v>
      </c>
      <c r="T7" s="21">
        <v>600</v>
      </c>
      <c r="U7" s="21">
        <v>4</v>
      </c>
      <c r="V7" s="21">
        <v>1000</v>
      </c>
      <c r="W7" s="22">
        <v>1.3060000000000001E-3</v>
      </c>
      <c r="X7" s="1" t="s">
        <v>108</v>
      </c>
      <c r="Y7" s="1" t="str">
        <f t="shared" ref="Y7:Y26" si="0">IF(X7="SIC-2","QC-1","QC-2")</f>
        <v>QC-2</v>
      </c>
      <c r="Z7" s="1" t="s">
        <v>63</v>
      </c>
      <c r="AA7" s="1" t="s">
        <v>64</v>
      </c>
      <c r="AB7" s="21" t="s">
        <v>65</v>
      </c>
      <c r="AC7" s="1" t="s">
        <v>134</v>
      </c>
      <c r="AD7" s="19" t="s">
        <v>66</v>
      </c>
      <c r="AE7" s="21">
        <v>10.8</v>
      </c>
      <c r="AF7" s="19" t="s">
        <v>67</v>
      </c>
      <c r="AG7" s="19">
        <v>2</v>
      </c>
      <c r="AH7" s="19" t="s">
        <v>66</v>
      </c>
      <c r="AI7" s="19" t="s">
        <v>188</v>
      </c>
      <c r="AJ7" s="1">
        <v>25</v>
      </c>
      <c r="AK7" s="1">
        <v>25</v>
      </c>
      <c r="AL7" s="1">
        <v>15</v>
      </c>
      <c r="AM7" s="1">
        <v>35</v>
      </c>
      <c r="AN7" s="1">
        <v>27.86</v>
      </c>
      <c r="AO7" s="1" t="s">
        <v>68</v>
      </c>
      <c r="AP7" s="1">
        <v>10</v>
      </c>
      <c r="AQ7" s="1">
        <v>2.77</v>
      </c>
      <c r="AR7" s="1" t="s">
        <v>108</v>
      </c>
      <c r="AS7" s="1" t="s">
        <v>135</v>
      </c>
      <c r="AT7" s="1" t="s">
        <v>70</v>
      </c>
      <c r="AU7" s="1" t="s">
        <v>71</v>
      </c>
      <c r="AV7" s="1" t="s">
        <v>72</v>
      </c>
      <c r="AW7" s="1" t="s">
        <v>72</v>
      </c>
      <c r="AX7" s="1">
        <v>2</v>
      </c>
      <c r="AY7" s="1">
        <v>375</v>
      </c>
      <c r="AZ7" s="1" t="s">
        <v>74</v>
      </c>
    </row>
    <row r="8" spans="1:52" ht="30" x14ac:dyDescent="0.25">
      <c r="A8" s="19">
        <v>3</v>
      </c>
      <c r="B8" s="33" t="s">
        <v>147</v>
      </c>
      <c r="C8" s="1" t="s">
        <v>148</v>
      </c>
      <c r="D8" s="1" t="s">
        <v>130</v>
      </c>
      <c r="E8" s="1">
        <v>-13.09</v>
      </c>
      <c r="F8" s="1">
        <f>ROUND(Table1[[#This Row],[Estmated absolute elevation (m)]]+13.09,1)</f>
        <v>0</v>
      </c>
      <c r="G8" s="1" t="s">
        <v>57</v>
      </c>
      <c r="H8" s="1" t="s">
        <v>197</v>
      </c>
      <c r="I8" s="1" t="s">
        <v>149</v>
      </c>
      <c r="J8" s="1" t="s">
        <v>150</v>
      </c>
      <c r="K8" s="19" t="s">
        <v>151</v>
      </c>
      <c r="L8" s="1" t="s">
        <v>61</v>
      </c>
      <c r="M8" s="20">
        <v>50</v>
      </c>
      <c r="N8" s="21">
        <v>6</v>
      </c>
      <c r="O8" s="21">
        <v>500</v>
      </c>
      <c r="P8" s="21">
        <v>7</v>
      </c>
      <c r="Q8" s="21">
        <v>1000</v>
      </c>
      <c r="R8" s="22">
        <v>1.7910000000000001E-3</v>
      </c>
      <c r="S8" s="21">
        <v>35</v>
      </c>
      <c r="T8" s="21">
        <v>100</v>
      </c>
      <c r="U8" s="21">
        <v>22</v>
      </c>
      <c r="V8" s="21">
        <v>1000</v>
      </c>
      <c r="W8" s="22">
        <v>7.9699999999999997E-4</v>
      </c>
      <c r="X8" s="1" t="s">
        <v>108</v>
      </c>
      <c r="Y8" s="1" t="str">
        <f t="shared" si="0"/>
        <v>QC-2</v>
      </c>
      <c r="Z8" s="1" t="s">
        <v>63</v>
      </c>
      <c r="AA8" s="1" t="s">
        <v>64</v>
      </c>
      <c r="AB8" s="21" t="s">
        <v>65</v>
      </c>
      <c r="AC8" s="1" t="s">
        <v>152</v>
      </c>
      <c r="AD8" s="19" t="s">
        <v>66</v>
      </c>
      <c r="AE8" s="21">
        <v>23.7</v>
      </c>
      <c r="AF8" s="19" t="s">
        <v>67</v>
      </c>
      <c r="AG8" s="19">
        <v>2</v>
      </c>
      <c r="AH8" s="19" t="s">
        <v>66</v>
      </c>
      <c r="AI8" s="19" t="s">
        <v>188</v>
      </c>
      <c r="AJ8" s="1">
        <v>50</v>
      </c>
      <c r="AK8" s="1">
        <v>25</v>
      </c>
      <c r="AL8" s="1">
        <v>15</v>
      </c>
      <c r="AM8" s="1">
        <v>125</v>
      </c>
      <c r="AN8" s="1">
        <v>49.22</v>
      </c>
      <c r="AO8" s="1" t="s">
        <v>68</v>
      </c>
      <c r="AP8" s="1" t="s">
        <v>98</v>
      </c>
      <c r="AQ8" s="1">
        <v>5.54</v>
      </c>
      <c r="AR8" s="1" t="s">
        <v>62</v>
      </c>
      <c r="AS8" s="1" t="s">
        <v>100</v>
      </c>
      <c r="AT8" s="1" t="s">
        <v>70</v>
      </c>
      <c r="AU8" s="1" t="s">
        <v>71</v>
      </c>
      <c r="AV8" s="1" t="s">
        <v>101</v>
      </c>
      <c r="AW8" s="1" t="s">
        <v>73</v>
      </c>
      <c r="AX8" s="1">
        <v>1</v>
      </c>
      <c r="AY8" s="1">
        <v>750</v>
      </c>
      <c r="AZ8" s="1" t="s">
        <v>74</v>
      </c>
    </row>
    <row r="9" spans="1:52" ht="30" x14ac:dyDescent="0.25">
      <c r="A9" s="1">
        <v>4</v>
      </c>
      <c r="B9" s="32" t="s">
        <v>136</v>
      </c>
      <c r="C9" s="1" t="s">
        <v>137</v>
      </c>
      <c r="D9" s="1" t="s">
        <v>130</v>
      </c>
      <c r="E9" s="1">
        <f>-13.09+0.75+0.9+1.544</f>
        <v>-9.895999999999999</v>
      </c>
      <c r="F9" s="1">
        <f>ROUND(Table1[[#This Row],[Estmated absolute elevation (m)]]+13.09,1)</f>
        <v>3.2</v>
      </c>
      <c r="G9" s="1" t="s">
        <v>203</v>
      </c>
      <c r="H9" s="1" t="s">
        <v>198</v>
      </c>
      <c r="I9" s="1" t="s">
        <v>138</v>
      </c>
      <c r="J9" s="1" t="s">
        <v>139</v>
      </c>
      <c r="K9" s="19" t="s">
        <v>140</v>
      </c>
      <c r="L9" s="1" t="s">
        <v>107</v>
      </c>
      <c r="M9" s="20">
        <v>50</v>
      </c>
      <c r="N9" s="21">
        <v>6</v>
      </c>
      <c r="O9" s="21">
        <v>800</v>
      </c>
      <c r="P9" s="21">
        <v>2</v>
      </c>
      <c r="Q9" s="21">
        <v>1000</v>
      </c>
      <c r="R9" s="22">
        <v>1.7899999999999999E-3</v>
      </c>
      <c r="S9" s="21">
        <v>60</v>
      </c>
      <c r="T9" s="21">
        <v>84</v>
      </c>
      <c r="U9" s="21">
        <v>6</v>
      </c>
      <c r="V9" s="21">
        <v>1000</v>
      </c>
      <c r="W9" s="22">
        <v>4.66E-4</v>
      </c>
      <c r="X9" s="1" t="s">
        <v>108</v>
      </c>
      <c r="Y9" s="1" t="str">
        <f t="shared" si="0"/>
        <v>QC-2</v>
      </c>
      <c r="Z9" s="1" t="s">
        <v>63</v>
      </c>
      <c r="AA9" s="1" t="s">
        <v>109</v>
      </c>
      <c r="AB9" s="21" t="s">
        <v>65</v>
      </c>
      <c r="AC9" s="1" t="s">
        <v>141</v>
      </c>
      <c r="AD9" s="19" t="s">
        <v>66</v>
      </c>
      <c r="AE9" s="21">
        <v>10.199999999999999</v>
      </c>
      <c r="AF9" s="19" t="s">
        <v>67</v>
      </c>
      <c r="AG9" s="19">
        <v>2</v>
      </c>
      <c r="AH9" s="19" t="s">
        <v>111</v>
      </c>
      <c r="AI9" s="19" t="s">
        <v>187</v>
      </c>
      <c r="AJ9" s="1">
        <v>25</v>
      </c>
      <c r="AK9" s="1" t="s">
        <v>72</v>
      </c>
      <c r="AL9" s="1">
        <v>20</v>
      </c>
      <c r="AM9" s="1">
        <v>125</v>
      </c>
      <c r="AN9" s="1">
        <v>24.3</v>
      </c>
      <c r="AO9" s="1" t="s">
        <v>68</v>
      </c>
      <c r="AP9" s="1" t="s">
        <v>98</v>
      </c>
      <c r="AQ9" s="1">
        <v>4.55</v>
      </c>
      <c r="AR9" s="1" t="s">
        <v>99</v>
      </c>
      <c r="AS9" s="1" t="s">
        <v>100</v>
      </c>
      <c r="AT9" s="1" t="s">
        <v>70</v>
      </c>
      <c r="AU9" s="1" t="s">
        <v>71</v>
      </c>
      <c r="AV9" s="1" t="s">
        <v>101</v>
      </c>
      <c r="AW9" s="1" t="s">
        <v>73</v>
      </c>
      <c r="AX9" s="1">
        <v>1</v>
      </c>
      <c r="AY9" s="1">
        <v>500</v>
      </c>
      <c r="AZ9" s="1" t="s">
        <v>74</v>
      </c>
    </row>
    <row r="10" spans="1:52" ht="15" x14ac:dyDescent="0.25">
      <c r="A10" s="19">
        <v>5</v>
      </c>
      <c r="B10" s="35" t="s">
        <v>165</v>
      </c>
      <c r="C10" s="1" t="s">
        <v>166</v>
      </c>
      <c r="D10" s="1" t="s">
        <v>56</v>
      </c>
      <c r="E10" s="1">
        <v>-7.87</v>
      </c>
      <c r="F10" s="1">
        <f>ROUND(Table1[[#This Row],[Estmated absolute elevation (m)]]+13.09,1)</f>
        <v>5.2</v>
      </c>
      <c r="G10" s="1" t="s">
        <v>204</v>
      </c>
      <c r="H10" s="1" t="s">
        <v>198</v>
      </c>
      <c r="I10" s="1" t="s">
        <v>168</v>
      </c>
      <c r="J10" s="1" t="s">
        <v>169</v>
      </c>
      <c r="K10" s="19" t="s">
        <v>133</v>
      </c>
      <c r="L10" s="1" t="s">
        <v>61</v>
      </c>
      <c r="M10" s="20">
        <v>50</v>
      </c>
      <c r="N10" s="21">
        <v>5</v>
      </c>
      <c r="O10" s="21">
        <v>1000</v>
      </c>
      <c r="P10" s="21">
        <v>8</v>
      </c>
      <c r="Q10" s="21">
        <v>1000</v>
      </c>
      <c r="R10" s="22">
        <v>1.7910000000000001E-3</v>
      </c>
      <c r="S10" s="21">
        <v>35</v>
      </c>
      <c r="T10" s="21">
        <v>600</v>
      </c>
      <c r="U10" s="21">
        <v>25</v>
      </c>
      <c r="V10" s="21">
        <v>1000</v>
      </c>
      <c r="W10" s="22">
        <v>1.3060000000000001E-3</v>
      </c>
      <c r="X10" s="1" t="s">
        <v>108</v>
      </c>
      <c r="Y10" s="1" t="str">
        <f t="shared" si="0"/>
        <v>QC-2</v>
      </c>
      <c r="Z10" s="1" t="s">
        <v>63</v>
      </c>
      <c r="AA10" s="1" t="s">
        <v>64</v>
      </c>
      <c r="AB10" s="21" t="s">
        <v>65</v>
      </c>
      <c r="AC10" s="1" t="s">
        <v>170</v>
      </c>
      <c r="AD10" s="19" t="s">
        <v>66</v>
      </c>
      <c r="AE10" s="21">
        <v>30.5</v>
      </c>
      <c r="AF10" s="19" t="s">
        <v>67</v>
      </c>
      <c r="AG10" s="19">
        <v>2</v>
      </c>
      <c r="AH10" s="19" t="s">
        <v>66</v>
      </c>
      <c r="AI10" s="19" t="s">
        <v>188</v>
      </c>
      <c r="AJ10" s="1">
        <v>65</v>
      </c>
      <c r="AK10" s="1">
        <v>50</v>
      </c>
      <c r="AL10" s="1">
        <v>20</v>
      </c>
      <c r="AM10" s="1">
        <v>35</v>
      </c>
      <c r="AN10" s="1">
        <v>66.900000000000006</v>
      </c>
      <c r="AO10" s="1" t="s">
        <v>68</v>
      </c>
      <c r="AP10" s="1">
        <v>10</v>
      </c>
      <c r="AQ10" s="1">
        <v>3.05</v>
      </c>
      <c r="AR10" s="1" t="s">
        <v>62</v>
      </c>
      <c r="AS10" s="1" t="s">
        <v>69</v>
      </c>
      <c r="AT10" s="1" t="s">
        <v>70</v>
      </c>
      <c r="AU10" s="1" t="s">
        <v>71</v>
      </c>
      <c r="AV10" s="1" t="s">
        <v>72</v>
      </c>
      <c r="AW10" s="1" t="s">
        <v>72</v>
      </c>
      <c r="AX10" s="1">
        <v>2</v>
      </c>
      <c r="AY10" s="1">
        <v>1300</v>
      </c>
      <c r="AZ10" s="1" t="s">
        <v>74</v>
      </c>
    </row>
    <row r="11" spans="1:52" ht="15" x14ac:dyDescent="0.25">
      <c r="A11" s="1">
        <v>6</v>
      </c>
      <c r="B11" s="35" t="s">
        <v>171</v>
      </c>
      <c r="C11" s="1" t="s">
        <v>172</v>
      </c>
      <c r="D11" s="1" t="s">
        <v>56</v>
      </c>
      <c r="E11" s="1">
        <v>-7.87</v>
      </c>
      <c r="F11" s="1">
        <f>ROUND(Table1[[#This Row],[Estmated absolute elevation (m)]]+13.09,1)</f>
        <v>5.2</v>
      </c>
      <c r="G11" s="1" t="s">
        <v>204</v>
      </c>
      <c r="H11" s="1" t="s">
        <v>198</v>
      </c>
      <c r="I11" s="1" t="s">
        <v>173</v>
      </c>
      <c r="J11" s="1" t="s">
        <v>174</v>
      </c>
      <c r="K11" s="19" t="s">
        <v>133</v>
      </c>
      <c r="L11" s="1" t="s">
        <v>61</v>
      </c>
      <c r="M11" s="20">
        <v>50</v>
      </c>
      <c r="N11" s="21">
        <v>5</v>
      </c>
      <c r="O11" s="21">
        <v>1000</v>
      </c>
      <c r="P11" s="21">
        <v>8</v>
      </c>
      <c r="Q11" s="21">
        <v>1000</v>
      </c>
      <c r="R11" s="22">
        <v>1.7910000000000001E-3</v>
      </c>
      <c r="S11" s="21">
        <v>35</v>
      </c>
      <c r="T11" s="21">
        <v>600</v>
      </c>
      <c r="U11" s="21">
        <v>25</v>
      </c>
      <c r="V11" s="21">
        <v>1000</v>
      </c>
      <c r="W11" s="22">
        <v>1.3060000000000001E-3</v>
      </c>
      <c r="X11" s="1" t="s">
        <v>62</v>
      </c>
      <c r="Y11" s="1" t="str">
        <f t="shared" si="0"/>
        <v>QC-1</v>
      </c>
      <c r="Z11" s="1" t="s">
        <v>63</v>
      </c>
      <c r="AA11" s="1" t="s">
        <v>64</v>
      </c>
      <c r="AB11" s="21" t="s">
        <v>65</v>
      </c>
      <c r="AC11" s="1" t="s">
        <v>175</v>
      </c>
      <c r="AD11" s="19" t="s">
        <v>66</v>
      </c>
      <c r="AE11" s="21">
        <v>30.5</v>
      </c>
      <c r="AF11" s="19" t="s">
        <v>67</v>
      </c>
      <c r="AG11" s="19">
        <v>2</v>
      </c>
      <c r="AH11" s="19" t="s">
        <v>66</v>
      </c>
      <c r="AI11" s="19" t="s">
        <v>188</v>
      </c>
      <c r="AJ11" s="1">
        <v>65</v>
      </c>
      <c r="AK11" s="1">
        <v>50</v>
      </c>
      <c r="AL11" s="1">
        <v>20</v>
      </c>
      <c r="AM11" s="1">
        <v>35</v>
      </c>
      <c r="AN11" s="1">
        <v>66.900000000000006</v>
      </c>
      <c r="AO11" s="1" t="s">
        <v>68</v>
      </c>
      <c r="AP11" s="1">
        <v>10</v>
      </c>
      <c r="AQ11" s="1">
        <v>3.05</v>
      </c>
      <c r="AR11" s="1" t="s">
        <v>62</v>
      </c>
      <c r="AS11" s="1" t="s">
        <v>69</v>
      </c>
      <c r="AT11" s="1" t="s">
        <v>70</v>
      </c>
      <c r="AU11" s="1" t="s">
        <v>71</v>
      </c>
      <c r="AV11" s="1" t="s">
        <v>72</v>
      </c>
      <c r="AW11" s="1" t="s">
        <v>72</v>
      </c>
      <c r="AX11" s="1">
        <v>2</v>
      </c>
      <c r="AY11" s="1">
        <v>1300</v>
      </c>
      <c r="AZ11" s="1" t="s">
        <v>74</v>
      </c>
    </row>
    <row r="12" spans="1:52" ht="30" x14ac:dyDescent="0.25">
      <c r="A12" s="19">
        <v>7</v>
      </c>
      <c r="B12" s="29" t="s">
        <v>118</v>
      </c>
      <c r="C12" s="1" t="s">
        <v>119</v>
      </c>
      <c r="D12" s="1" t="s">
        <v>56</v>
      </c>
      <c r="E12" s="21">
        <v>-7.76</v>
      </c>
      <c r="F12" s="1">
        <f>ROUND(Table1[[#This Row],[Estmated absolute elevation (m)]]+13.09,1)</f>
        <v>5.3</v>
      </c>
      <c r="G12" s="1" t="s">
        <v>201</v>
      </c>
      <c r="H12" s="1" t="s">
        <v>198</v>
      </c>
      <c r="I12" s="1" t="s">
        <v>120</v>
      </c>
      <c r="J12" s="1" t="s">
        <v>121</v>
      </c>
      <c r="K12" s="19" t="s">
        <v>106</v>
      </c>
      <c r="L12" s="1" t="s">
        <v>107</v>
      </c>
      <c r="M12" s="20">
        <v>1</v>
      </c>
      <c r="N12" s="21">
        <v>6</v>
      </c>
      <c r="O12" s="21">
        <v>115</v>
      </c>
      <c r="P12" s="21">
        <v>350</v>
      </c>
      <c r="Q12" s="21">
        <v>1.369</v>
      </c>
      <c r="R12" s="22">
        <v>1.6860000000000001E-5</v>
      </c>
      <c r="S12" s="21">
        <v>100</v>
      </c>
      <c r="T12" s="21">
        <v>70</v>
      </c>
      <c r="U12" s="21">
        <v>600</v>
      </c>
      <c r="V12" s="21">
        <v>0.69799999999999995</v>
      </c>
      <c r="W12" s="22">
        <v>1.9089999999999998E-5</v>
      </c>
      <c r="X12" s="1" t="s">
        <v>108</v>
      </c>
      <c r="Y12" s="1" t="str">
        <f t="shared" si="0"/>
        <v>QC-2</v>
      </c>
      <c r="Z12" s="1" t="s">
        <v>63</v>
      </c>
      <c r="AA12" s="1" t="s">
        <v>109</v>
      </c>
      <c r="AB12" s="21" t="s">
        <v>195</v>
      </c>
      <c r="AC12" s="1" t="s">
        <v>122</v>
      </c>
      <c r="AD12" s="1" t="s">
        <v>123</v>
      </c>
      <c r="AE12" s="21">
        <v>70.400000000000006</v>
      </c>
      <c r="AF12" s="19" t="s">
        <v>110</v>
      </c>
      <c r="AG12" s="19">
        <v>2</v>
      </c>
      <c r="AH12" s="19" t="s">
        <v>111</v>
      </c>
      <c r="AI12" s="19" t="s">
        <v>187</v>
      </c>
      <c r="AJ12" s="1">
        <v>150</v>
      </c>
      <c r="AK12" s="1">
        <v>25</v>
      </c>
      <c r="AL12" s="1">
        <v>20</v>
      </c>
      <c r="AM12" s="1">
        <v>125</v>
      </c>
      <c r="AN12" s="1">
        <v>146.36000000000001</v>
      </c>
      <c r="AO12" s="1" t="s">
        <v>68</v>
      </c>
      <c r="AP12" s="1" t="s">
        <v>98</v>
      </c>
      <c r="AQ12" s="1">
        <v>10.97</v>
      </c>
      <c r="AR12" s="1" t="s">
        <v>99</v>
      </c>
      <c r="AS12" s="1" t="s">
        <v>100</v>
      </c>
      <c r="AT12" s="1" t="s">
        <v>70</v>
      </c>
      <c r="AU12" s="1" t="s">
        <v>71</v>
      </c>
      <c r="AV12" s="1" t="s">
        <v>101</v>
      </c>
      <c r="AW12" s="1" t="s">
        <v>73</v>
      </c>
      <c r="AX12" s="1">
        <v>1</v>
      </c>
      <c r="AY12" s="1">
        <v>3000</v>
      </c>
      <c r="AZ12" s="1" t="s">
        <v>112</v>
      </c>
    </row>
    <row r="13" spans="1:52" ht="30" x14ac:dyDescent="0.25">
      <c r="A13" s="1">
        <v>8</v>
      </c>
      <c r="B13" s="34" t="s">
        <v>153</v>
      </c>
      <c r="C13" s="1" t="s">
        <v>154</v>
      </c>
      <c r="D13" s="1" t="s">
        <v>56</v>
      </c>
      <c r="E13" s="1">
        <v>-6.3129999999999997</v>
      </c>
      <c r="F13" s="1">
        <f>ROUND(Table1[[#This Row],[Estmated absolute elevation (m)]]+13.09,1)</f>
        <v>6.8</v>
      </c>
      <c r="G13" s="1" t="s">
        <v>155</v>
      </c>
      <c r="H13" s="1" t="s">
        <v>197</v>
      </c>
      <c r="I13" s="1" t="s">
        <v>156</v>
      </c>
      <c r="J13" s="1" t="s">
        <v>157</v>
      </c>
      <c r="K13" s="19" t="s">
        <v>151</v>
      </c>
      <c r="L13" s="1" t="s">
        <v>61</v>
      </c>
      <c r="M13" s="20">
        <v>50</v>
      </c>
      <c r="N13" s="21">
        <v>6</v>
      </c>
      <c r="O13" s="21">
        <v>1000</v>
      </c>
      <c r="P13" s="21">
        <v>4</v>
      </c>
      <c r="Q13" s="21">
        <v>1000</v>
      </c>
      <c r="R13" s="22">
        <v>7.9699999999999997E-4</v>
      </c>
      <c r="S13" s="21">
        <v>35</v>
      </c>
      <c r="T13" s="21">
        <v>600</v>
      </c>
      <c r="U13" s="21">
        <v>11</v>
      </c>
      <c r="V13" s="21">
        <v>1000</v>
      </c>
      <c r="W13" s="22">
        <v>1.7910000000000001E-3</v>
      </c>
      <c r="X13" s="1" t="s">
        <v>108</v>
      </c>
      <c r="Y13" s="1" t="str">
        <f t="shared" si="0"/>
        <v>QC-2</v>
      </c>
      <c r="Z13" s="1" t="s">
        <v>63</v>
      </c>
      <c r="AA13" s="1" t="s">
        <v>64</v>
      </c>
      <c r="AB13" s="21" t="s">
        <v>65</v>
      </c>
      <c r="AC13" s="1" t="s">
        <v>158</v>
      </c>
      <c r="AD13" s="19" t="s">
        <v>66</v>
      </c>
      <c r="AE13" s="21">
        <v>26.4</v>
      </c>
      <c r="AF13" s="19" t="s">
        <v>67</v>
      </c>
      <c r="AG13" s="19">
        <v>2</v>
      </c>
      <c r="AH13" s="19" t="s">
        <v>66</v>
      </c>
      <c r="AI13" s="19" t="s">
        <v>188</v>
      </c>
      <c r="AJ13" s="1">
        <v>80</v>
      </c>
      <c r="AK13" s="1" t="s">
        <v>72</v>
      </c>
      <c r="AL13" s="1">
        <v>15</v>
      </c>
      <c r="AM13" s="1">
        <v>65</v>
      </c>
      <c r="AN13" s="1">
        <v>82.8</v>
      </c>
      <c r="AO13" s="1" t="s">
        <v>68</v>
      </c>
      <c r="AP13" s="1">
        <v>10</v>
      </c>
      <c r="AQ13" s="1">
        <v>3.05</v>
      </c>
      <c r="AR13" s="1" t="s">
        <v>108</v>
      </c>
      <c r="AS13" s="1" t="s">
        <v>135</v>
      </c>
      <c r="AT13" s="1" t="s">
        <v>70</v>
      </c>
      <c r="AU13" s="1" t="s">
        <v>71</v>
      </c>
      <c r="AV13" s="1" t="s">
        <v>72</v>
      </c>
      <c r="AW13" s="1" t="s">
        <v>72</v>
      </c>
      <c r="AX13" s="1">
        <v>2</v>
      </c>
      <c r="AY13" s="1">
        <v>1200</v>
      </c>
      <c r="AZ13" s="1" t="s">
        <v>74</v>
      </c>
    </row>
    <row r="14" spans="1:52" ht="30" x14ac:dyDescent="0.25">
      <c r="A14" s="19">
        <v>9</v>
      </c>
      <c r="B14" s="25" t="s">
        <v>92</v>
      </c>
      <c r="C14" s="1" t="s">
        <v>93</v>
      </c>
      <c r="D14" s="1" t="s">
        <v>56</v>
      </c>
      <c r="E14" s="1">
        <v>-5.89</v>
      </c>
      <c r="F14" s="1">
        <f>ROUND(Table1[[#This Row],[Estmated absolute elevation (m)]]+13.09,1)</f>
        <v>7.2</v>
      </c>
      <c r="G14" s="1" t="s">
        <v>94</v>
      </c>
      <c r="H14" s="1" t="s">
        <v>198</v>
      </c>
      <c r="I14" s="1" t="s">
        <v>95</v>
      </c>
      <c r="J14" s="1" t="s">
        <v>96</v>
      </c>
      <c r="K14" s="19" t="s">
        <v>97</v>
      </c>
      <c r="L14" s="1" t="s">
        <v>61</v>
      </c>
      <c r="M14" s="20">
        <v>2</v>
      </c>
      <c r="N14" s="21">
        <v>18</v>
      </c>
      <c r="O14" s="21">
        <v>100</v>
      </c>
      <c r="P14" s="21">
        <v>117</v>
      </c>
      <c r="Q14" s="21">
        <v>1.1990000000000001</v>
      </c>
      <c r="R14" s="22">
        <v>1.73E-5</v>
      </c>
      <c r="S14" s="21">
        <v>35</v>
      </c>
      <c r="T14" s="21">
        <v>90</v>
      </c>
      <c r="U14" s="21">
        <v>385</v>
      </c>
      <c r="V14" s="21">
        <v>1.0189999999999999</v>
      </c>
      <c r="W14" s="22">
        <v>1.8199999999999999E-5</v>
      </c>
      <c r="X14" s="1" t="s">
        <v>62</v>
      </c>
      <c r="Y14" s="1" t="str">
        <f t="shared" si="0"/>
        <v>QC-1</v>
      </c>
      <c r="Z14" s="1" t="s">
        <v>63</v>
      </c>
      <c r="AA14" s="1" t="s">
        <v>64</v>
      </c>
      <c r="AB14" s="21" t="s">
        <v>195</v>
      </c>
      <c r="AC14" s="1">
        <v>1051</v>
      </c>
      <c r="AD14" s="19" t="s">
        <v>66</v>
      </c>
      <c r="AE14" s="21">
        <v>39.9</v>
      </c>
      <c r="AF14" s="19" t="s">
        <v>67</v>
      </c>
      <c r="AG14" s="26">
        <v>4</v>
      </c>
      <c r="AH14" s="19" t="s">
        <v>66</v>
      </c>
      <c r="AI14" s="19" t="s">
        <v>188</v>
      </c>
      <c r="AJ14" s="1">
        <v>80</v>
      </c>
      <c r="AK14" s="1">
        <v>50</v>
      </c>
      <c r="AL14" s="1">
        <v>20</v>
      </c>
      <c r="AM14" s="1">
        <v>125</v>
      </c>
      <c r="AN14" s="1">
        <v>77.92</v>
      </c>
      <c r="AO14" s="1" t="s">
        <v>68</v>
      </c>
      <c r="AP14" s="1" t="s">
        <v>98</v>
      </c>
      <c r="AQ14" s="1">
        <v>7.62</v>
      </c>
      <c r="AR14" s="1" t="s">
        <v>99</v>
      </c>
      <c r="AS14" s="1" t="s">
        <v>100</v>
      </c>
      <c r="AT14" s="1" t="s">
        <v>70</v>
      </c>
      <c r="AU14" s="1" t="s">
        <v>71</v>
      </c>
      <c r="AV14" s="1" t="s">
        <v>101</v>
      </c>
      <c r="AW14" s="1" t="s">
        <v>72</v>
      </c>
      <c r="AX14" s="1" t="s">
        <v>72</v>
      </c>
      <c r="AY14" s="1" t="s">
        <v>72</v>
      </c>
      <c r="AZ14" s="1" t="s">
        <v>72</v>
      </c>
    </row>
    <row r="15" spans="1:52" ht="15" x14ac:dyDescent="0.25">
      <c r="A15" s="1">
        <v>10</v>
      </c>
      <c r="B15" s="24" t="s">
        <v>88</v>
      </c>
      <c r="C15" s="1" t="s">
        <v>89</v>
      </c>
      <c r="D15" s="1" t="s">
        <v>56</v>
      </c>
      <c r="E15" s="1">
        <v>-5.23</v>
      </c>
      <c r="F15" s="1">
        <f>ROUND(Table1[[#This Row],[Estmated absolute elevation (m)]]+13.09,1)</f>
        <v>7.9</v>
      </c>
      <c r="G15" s="1" t="s">
        <v>167</v>
      </c>
      <c r="H15" s="1" t="s">
        <v>198</v>
      </c>
      <c r="I15" s="1" t="s">
        <v>90</v>
      </c>
      <c r="J15" s="1" t="s">
        <v>91</v>
      </c>
      <c r="K15" s="19" t="s">
        <v>60</v>
      </c>
      <c r="L15" s="1" t="s">
        <v>61</v>
      </c>
      <c r="M15" s="20">
        <v>50</v>
      </c>
      <c r="N15" s="21">
        <v>18</v>
      </c>
      <c r="O15" s="21">
        <v>800</v>
      </c>
      <c r="P15" s="21">
        <v>20</v>
      </c>
      <c r="Q15" s="21">
        <v>9.2590000000000003</v>
      </c>
      <c r="R15" s="22">
        <v>1.66E-5</v>
      </c>
      <c r="S15" s="21">
        <v>35</v>
      </c>
      <c r="T15" s="21">
        <v>600</v>
      </c>
      <c r="U15" s="21">
        <v>50</v>
      </c>
      <c r="V15" s="21">
        <v>6.5609999999999999</v>
      </c>
      <c r="W15" s="22">
        <v>1.7600000000000001E-5</v>
      </c>
      <c r="X15" s="1" t="s">
        <v>62</v>
      </c>
      <c r="Y15" s="1" t="str">
        <f t="shared" si="0"/>
        <v>QC-1</v>
      </c>
      <c r="Z15" s="1" t="s">
        <v>63</v>
      </c>
      <c r="AA15" s="1" t="s">
        <v>64</v>
      </c>
      <c r="AB15" s="21" t="s">
        <v>65</v>
      </c>
      <c r="AC15" s="1">
        <v>1176</v>
      </c>
      <c r="AD15" s="19" t="s">
        <v>66</v>
      </c>
      <c r="AE15" s="21">
        <v>8.8000000000000007</v>
      </c>
      <c r="AF15" s="19" t="s">
        <v>67</v>
      </c>
      <c r="AG15" s="19">
        <v>2</v>
      </c>
      <c r="AH15" s="19" t="s">
        <v>66</v>
      </c>
      <c r="AI15" s="19" t="s">
        <v>188</v>
      </c>
      <c r="AJ15" s="1">
        <v>25</v>
      </c>
      <c r="AK15" s="1">
        <v>50</v>
      </c>
      <c r="AL15" s="1">
        <v>20</v>
      </c>
      <c r="AM15" s="1">
        <v>65</v>
      </c>
      <c r="AN15" s="1">
        <v>27.86</v>
      </c>
      <c r="AO15" s="1" t="s">
        <v>68</v>
      </c>
      <c r="AP15" s="1">
        <v>10</v>
      </c>
      <c r="AQ15" s="1">
        <v>2.77</v>
      </c>
      <c r="AR15" s="1" t="s">
        <v>62</v>
      </c>
      <c r="AS15" s="1" t="s">
        <v>69</v>
      </c>
      <c r="AT15" s="1" t="s">
        <v>70</v>
      </c>
      <c r="AU15" s="1" t="s">
        <v>71</v>
      </c>
      <c r="AV15" s="1" t="s">
        <v>72</v>
      </c>
      <c r="AW15" s="1" t="s">
        <v>73</v>
      </c>
      <c r="AX15" s="1">
        <v>2</v>
      </c>
      <c r="AY15" s="1">
        <v>500</v>
      </c>
      <c r="AZ15" s="1" t="s">
        <v>74</v>
      </c>
    </row>
    <row r="16" spans="1:52" ht="30" x14ac:dyDescent="0.25">
      <c r="A16" s="19">
        <v>11</v>
      </c>
      <c r="B16" s="32" t="s">
        <v>142</v>
      </c>
      <c r="C16" s="1" t="s">
        <v>143</v>
      </c>
      <c r="D16" s="1" t="s">
        <v>130</v>
      </c>
      <c r="E16" s="1">
        <v>-4.45</v>
      </c>
      <c r="F16" s="1">
        <f>ROUND(Table1[[#This Row],[Estmated absolute elevation (m)]]+13.09,1)</f>
        <v>8.6</v>
      </c>
      <c r="G16" s="1" t="s">
        <v>203</v>
      </c>
      <c r="H16" s="1" t="s">
        <v>198</v>
      </c>
      <c r="I16" s="1" t="s">
        <v>144</v>
      </c>
      <c r="J16" s="1" t="s">
        <v>145</v>
      </c>
      <c r="K16" s="19" t="s">
        <v>140</v>
      </c>
      <c r="L16" s="1" t="s">
        <v>107</v>
      </c>
      <c r="M16" s="20">
        <v>50</v>
      </c>
      <c r="N16" s="21">
        <v>6</v>
      </c>
      <c r="O16" s="21">
        <v>800</v>
      </c>
      <c r="P16" s="21">
        <v>2</v>
      </c>
      <c r="Q16" s="21">
        <v>1000</v>
      </c>
      <c r="R16" s="22">
        <v>1.7899999999999999E-3</v>
      </c>
      <c r="S16" s="21">
        <v>60</v>
      </c>
      <c r="T16" s="21">
        <v>84</v>
      </c>
      <c r="U16" s="21">
        <v>6</v>
      </c>
      <c r="V16" s="21">
        <v>1000</v>
      </c>
      <c r="W16" s="22">
        <v>4.66E-4</v>
      </c>
      <c r="X16" s="1" t="s">
        <v>108</v>
      </c>
      <c r="Y16" s="1" t="str">
        <f t="shared" si="0"/>
        <v>QC-2</v>
      </c>
      <c r="Z16" s="1" t="s">
        <v>63</v>
      </c>
      <c r="AA16" s="1" t="s">
        <v>109</v>
      </c>
      <c r="AB16" s="21" t="s">
        <v>65</v>
      </c>
      <c r="AC16" s="1" t="s">
        <v>146</v>
      </c>
      <c r="AD16" s="19" t="s">
        <v>66</v>
      </c>
      <c r="AE16" s="21">
        <v>10.199999999999999</v>
      </c>
      <c r="AF16" s="19" t="s">
        <v>67</v>
      </c>
      <c r="AG16" s="19">
        <v>2</v>
      </c>
      <c r="AH16" s="19" t="s">
        <v>111</v>
      </c>
      <c r="AI16" s="19" t="s">
        <v>187</v>
      </c>
      <c r="AJ16" s="1">
        <v>25</v>
      </c>
      <c r="AK16" s="1">
        <v>50</v>
      </c>
      <c r="AL16" s="1">
        <v>20</v>
      </c>
      <c r="AM16" s="1">
        <v>125</v>
      </c>
      <c r="AN16" s="1">
        <v>24.3</v>
      </c>
      <c r="AO16" s="1" t="s">
        <v>68</v>
      </c>
      <c r="AP16" s="1" t="s">
        <v>98</v>
      </c>
      <c r="AQ16" s="1">
        <v>4.55</v>
      </c>
      <c r="AR16" s="1" t="s">
        <v>99</v>
      </c>
      <c r="AS16" s="1" t="s">
        <v>100</v>
      </c>
      <c r="AT16" s="1" t="s">
        <v>70</v>
      </c>
      <c r="AU16" s="1" t="s">
        <v>71</v>
      </c>
      <c r="AV16" s="1" t="s">
        <v>101</v>
      </c>
      <c r="AW16" s="1" t="s">
        <v>73</v>
      </c>
      <c r="AX16" s="1">
        <v>1</v>
      </c>
      <c r="AY16" s="1">
        <v>500</v>
      </c>
      <c r="AZ16" s="1" t="s">
        <v>74</v>
      </c>
    </row>
    <row r="17" spans="1:52" ht="30" x14ac:dyDescent="0.25">
      <c r="A17" s="19">
        <v>13</v>
      </c>
      <c r="B17" s="28" t="s">
        <v>113</v>
      </c>
      <c r="C17" s="1" t="s">
        <v>193</v>
      </c>
      <c r="D17" s="1" t="s">
        <v>56</v>
      </c>
      <c r="E17" s="1">
        <v>-4.4400000000000004</v>
      </c>
      <c r="F17" s="1">
        <f>ROUND(Table1[[#This Row],[Estmated absolute elevation (m)]]+13.09,1)</f>
        <v>8.6999999999999993</v>
      </c>
      <c r="G17" s="1" t="s">
        <v>94</v>
      </c>
      <c r="H17" s="1" t="s">
        <v>198</v>
      </c>
      <c r="I17" s="1" t="s">
        <v>114</v>
      </c>
      <c r="J17" s="1" t="s">
        <v>115</v>
      </c>
      <c r="K17" s="19" t="s">
        <v>106</v>
      </c>
      <c r="L17" s="1" t="s">
        <v>107</v>
      </c>
      <c r="M17" s="20" t="s">
        <v>72</v>
      </c>
      <c r="N17" s="21">
        <v>18</v>
      </c>
      <c r="O17" s="21">
        <v>100</v>
      </c>
      <c r="P17" s="21">
        <v>100</v>
      </c>
      <c r="Q17" s="21">
        <v>1.179</v>
      </c>
      <c r="R17" s="22">
        <v>1.7159999999999998E-5</v>
      </c>
      <c r="S17" s="21">
        <v>230</v>
      </c>
      <c r="T17" s="21">
        <v>87</v>
      </c>
      <c r="U17" s="21">
        <v>350</v>
      </c>
      <c r="V17" s="21">
        <v>0.48899999999999999</v>
      </c>
      <c r="W17" s="22">
        <v>2.0780000000000001E-5</v>
      </c>
      <c r="X17" s="1" t="s">
        <v>108</v>
      </c>
      <c r="Y17" s="1" t="str">
        <f t="shared" si="0"/>
        <v>QC-2</v>
      </c>
      <c r="Z17" s="1" t="s">
        <v>63</v>
      </c>
      <c r="AA17" s="1" t="s">
        <v>109</v>
      </c>
      <c r="AB17" s="21" t="s">
        <v>195</v>
      </c>
      <c r="AC17" s="1">
        <v>3724</v>
      </c>
      <c r="AD17" s="19" t="s">
        <v>66</v>
      </c>
      <c r="AE17" s="21">
        <v>40</v>
      </c>
      <c r="AF17" s="19" t="s">
        <v>194</v>
      </c>
      <c r="AG17" s="19">
        <v>2</v>
      </c>
      <c r="AH17" s="19" t="s">
        <v>111</v>
      </c>
      <c r="AI17" s="19" t="s">
        <v>187</v>
      </c>
      <c r="AJ17" s="1">
        <v>80</v>
      </c>
      <c r="AK17" s="1">
        <v>50</v>
      </c>
      <c r="AL17" s="1">
        <v>15</v>
      </c>
      <c r="AM17" s="1">
        <v>250</v>
      </c>
      <c r="AN17" s="1">
        <v>77.92</v>
      </c>
      <c r="AO17" s="1" t="s">
        <v>68</v>
      </c>
      <c r="AP17" s="1" t="s">
        <v>98</v>
      </c>
      <c r="AQ17" s="1">
        <v>7.62</v>
      </c>
      <c r="AR17" s="1" t="s">
        <v>99</v>
      </c>
      <c r="AS17" s="1" t="s">
        <v>100</v>
      </c>
      <c r="AT17" s="1" t="s">
        <v>116</v>
      </c>
      <c r="AU17" s="1" t="s">
        <v>117</v>
      </c>
      <c r="AV17" s="1" t="s">
        <v>101</v>
      </c>
      <c r="AW17" s="1" t="s">
        <v>73</v>
      </c>
      <c r="AX17" s="1">
        <v>1</v>
      </c>
      <c r="AY17" s="1">
        <v>1200</v>
      </c>
      <c r="AZ17" s="1" t="s">
        <v>112</v>
      </c>
    </row>
    <row r="18" spans="1:52" ht="15" x14ac:dyDescent="0.25">
      <c r="A18" s="1">
        <v>14</v>
      </c>
      <c r="B18" s="18" t="s">
        <v>80</v>
      </c>
      <c r="C18" s="1" t="s">
        <v>81</v>
      </c>
      <c r="D18" s="1" t="s">
        <v>56</v>
      </c>
      <c r="E18" s="1">
        <v>-4.21</v>
      </c>
      <c r="F18" s="1">
        <f>ROUND(Table1[[#This Row],[Estmated absolute elevation (m)]]+13.09,1)</f>
        <v>8.9</v>
      </c>
      <c r="G18" s="1" t="s">
        <v>82</v>
      </c>
      <c r="H18" s="1" t="s">
        <v>197</v>
      </c>
      <c r="I18" s="1" t="s">
        <v>199</v>
      </c>
      <c r="J18" s="1" t="s">
        <v>83</v>
      </c>
      <c r="K18" s="19" t="s">
        <v>60</v>
      </c>
      <c r="L18" s="1" t="s">
        <v>61</v>
      </c>
      <c r="M18" s="20">
        <v>50</v>
      </c>
      <c r="N18" s="21">
        <v>18</v>
      </c>
      <c r="O18" s="21">
        <v>800</v>
      </c>
      <c r="P18" s="21">
        <v>10</v>
      </c>
      <c r="Q18" s="21">
        <v>9.2590000000000003</v>
      </c>
      <c r="R18" s="22">
        <v>1.66E-5</v>
      </c>
      <c r="S18" s="21">
        <v>35</v>
      </c>
      <c r="T18" s="21">
        <v>600</v>
      </c>
      <c r="U18" s="21">
        <v>40</v>
      </c>
      <c r="V18" s="21">
        <v>6.5609999999999999</v>
      </c>
      <c r="W18" s="22">
        <v>1.7600000000000001E-5</v>
      </c>
      <c r="X18" s="1" t="s">
        <v>62</v>
      </c>
      <c r="Y18" s="1" t="str">
        <f t="shared" si="0"/>
        <v>QC-1</v>
      </c>
      <c r="Z18" s="1" t="s">
        <v>63</v>
      </c>
      <c r="AA18" s="1" t="s">
        <v>64</v>
      </c>
      <c r="AB18" s="21" t="s">
        <v>65</v>
      </c>
      <c r="AC18" s="1">
        <v>842</v>
      </c>
      <c r="AD18" s="19" t="s">
        <v>66</v>
      </c>
      <c r="AE18" s="21">
        <v>8.6</v>
      </c>
      <c r="AF18" s="19" t="s">
        <v>67</v>
      </c>
      <c r="AG18" s="19">
        <v>2</v>
      </c>
      <c r="AH18" s="19" t="s">
        <v>66</v>
      </c>
      <c r="AI18" s="19" t="s">
        <v>188</v>
      </c>
      <c r="AJ18" s="1">
        <v>25</v>
      </c>
      <c r="AK18" s="1">
        <v>50</v>
      </c>
      <c r="AL18" s="1">
        <v>15</v>
      </c>
      <c r="AM18" s="1">
        <v>65</v>
      </c>
      <c r="AN18" s="1">
        <v>27.86</v>
      </c>
      <c r="AO18" s="1" t="s">
        <v>68</v>
      </c>
      <c r="AP18" s="1">
        <v>10</v>
      </c>
      <c r="AQ18" s="1">
        <v>2.77</v>
      </c>
      <c r="AR18" s="1" t="s">
        <v>62</v>
      </c>
      <c r="AS18" s="1" t="s">
        <v>69</v>
      </c>
      <c r="AT18" s="1" t="s">
        <v>70</v>
      </c>
      <c r="AU18" s="1" t="s">
        <v>71</v>
      </c>
      <c r="AV18" s="1" t="s">
        <v>72</v>
      </c>
      <c r="AW18" s="1" t="s">
        <v>73</v>
      </c>
      <c r="AX18" s="1">
        <v>2</v>
      </c>
      <c r="AY18" s="1">
        <v>375</v>
      </c>
      <c r="AZ18" s="1" t="s">
        <v>74</v>
      </c>
    </row>
    <row r="19" spans="1:52" ht="15" x14ac:dyDescent="0.25">
      <c r="A19" s="19">
        <v>15</v>
      </c>
      <c r="B19" s="35" t="s">
        <v>176</v>
      </c>
      <c r="C19" s="1" t="s">
        <v>177</v>
      </c>
      <c r="D19" s="1" t="s">
        <v>56</v>
      </c>
      <c r="E19" s="1">
        <v>-4.22</v>
      </c>
      <c r="F19" s="1">
        <f>ROUND(Table1[[#This Row],[Estmated absolute elevation (m)]]+13.09,1)</f>
        <v>8.9</v>
      </c>
      <c r="G19" s="1" t="s">
        <v>204</v>
      </c>
      <c r="H19" s="1" t="s">
        <v>198</v>
      </c>
      <c r="I19" s="1" t="s">
        <v>178</v>
      </c>
      <c r="J19" s="1" t="s">
        <v>179</v>
      </c>
      <c r="K19" s="19" t="s">
        <v>133</v>
      </c>
      <c r="L19" s="1" t="s">
        <v>61</v>
      </c>
      <c r="M19" s="20">
        <v>50</v>
      </c>
      <c r="N19" s="21">
        <v>5</v>
      </c>
      <c r="O19" s="21">
        <v>1000</v>
      </c>
      <c r="P19" s="21">
        <v>8</v>
      </c>
      <c r="Q19" s="21">
        <v>1000</v>
      </c>
      <c r="R19" s="22">
        <v>1.7910000000000001E-3</v>
      </c>
      <c r="S19" s="21">
        <v>35</v>
      </c>
      <c r="T19" s="21">
        <v>600</v>
      </c>
      <c r="U19" s="21">
        <v>25</v>
      </c>
      <c r="V19" s="21">
        <v>1000</v>
      </c>
      <c r="W19" s="22">
        <v>1.3060000000000001E-3</v>
      </c>
      <c r="X19" s="1" t="s">
        <v>108</v>
      </c>
      <c r="Y19" s="1" t="str">
        <f t="shared" si="0"/>
        <v>QC-2</v>
      </c>
      <c r="Z19" s="1" t="s">
        <v>63</v>
      </c>
      <c r="AA19" s="1" t="s">
        <v>64</v>
      </c>
      <c r="AB19" s="21" t="s">
        <v>65</v>
      </c>
      <c r="AC19" s="1" t="s">
        <v>180</v>
      </c>
      <c r="AD19" s="19" t="s">
        <v>66</v>
      </c>
      <c r="AE19" s="21">
        <v>30.5</v>
      </c>
      <c r="AF19" s="19" t="s">
        <v>67</v>
      </c>
      <c r="AG19" s="19">
        <v>2</v>
      </c>
      <c r="AH19" s="19" t="s">
        <v>66</v>
      </c>
      <c r="AI19" s="19" t="s">
        <v>188</v>
      </c>
      <c r="AJ19" s="1">
        <v>65</v>
      </c>
      <c r="AK19" s="1">
        <v>50</v>
      </c>
      <c r="AL19" s="1">
        <v>20</v>
      </c>
      <c r="AM19" s="1">
        <v>35</v>
      </c>
      <c r="AN19" s="1">
        <v>66.900000000000006</v>
      </c>
      <c r="AO19" s="1" t="s">
        <v>68</v>
      </c>
      <c r="AP19" s="1">
        <v>10</v>
      </c>
      <c r="AQ19" s="1">
        <v>3.05</v>
      </c>
      <c r="AR19" s="1" t="s">
        <v>62</v>
      </c>
      <c r="AS19" s="1" t="s">
        <v>69</v>
      </c>
      <c r="AT19" s="1" t="s">
        <v>70</v>
      </c>
      <c r="AU19" s="1" t="s">
        <v>71</v>
      </c>
      <c r="AV19" s="1" t="s">
        <v>72</v>
      </c>
      <c r="AW19" s="1" t="s">
        <v>72</v>
      </c>
      <c r="AX19" s="1">
        <v>2</v>
      </c>
      <c r="AY19" s="1">
        <v>1300</v>
      </c>
      <c r="AZ19" s="1" t="s">
        <v>74</v>
      </c>
    </row>
    <row r="20" spans="1:52" ht="15" x14ac:dyDescent="0.25">
      <c r="A20" s="1">
        <v>16</v>
      </c>
      <c r="B20" s="35" t="s">
        <v>181</v>
      </c>
      <c r="C20" s="1" t="s">
        <v>182</v>
      </c>
      <c r="D20" s="1" t="s">
        <v>56</v>
      </c>
      <c r="E20" s="1">
        <v>-3.78</v>
      </c>
      <c r="F20" s="1">
        <f>ROUND(Table1[[#This Row],[Estmated absolute elevation (m)]]+13.09,1)</f>
        <v>9.3000000000000007</v>
      </c>
      <c r="G20" s="1" t="s">
        <v>204</v>
      </c>
      <c r="H20" s="1" t="s">
        <v>198</v>
      </c>
      <c r="I20" s="1" t="s">
        <v>183</v>
      </c>
      <c r="J20" s="1" t="s">
        <v>184</v>
      </c>
      <c r="K20" s="19" t="s">
        <v>133</v>
      </c>
      <c r="L20" s="1" t="s">
        <v>61</v>
      </c>
      <c r="M20" s="20">
        <v>50</v>
      </c>
      <c r="N20" s="21">
        <v>5</v>
      </c>
      <c r="O20" s="21">
        <v>1000</v>
      </c>
      <c r="P20" s="21">
        <v>8</v>
      </c>
      <c r="Q20" s="21">
        <v>1000</v>
      </c>
      <c r="R20" s="22">
        <v>1.7910000000000001E-3</v>
      </c>
      <c r="S20" s="21">
        <v>35</v>
      </c>
      <c r="T20" s="21">
        <v>600</v>
      </c>
      <c r="U20" s="21">
        <v>25</v>
      </c>
      <c r="V20" s="21">
        <v>1000</v>
      </c>
      <c r="W20" s="22">
        <v>1.3060000000000001E-3</v>
      </c>
      <c r="X20" s="1" t="s">
        <v>62</v>
      </c>
      <c r="Y20" s="1" t="str">
        <f t="shared" si="0"/>
        <v>QC-1</v>
      </c>
      <c r="Z20" s="1" t="s">
        <v>63</v>
      </c>
      <c r="AA20" s="1" t="s">
        <v>64</v>
      </c>
      <c r="AB20" s="21" t="s">
        <v>65</v>
      </c>
      <c r="AC20" s="1" t="s">
        <v>185</v>
      </c>
      <c r="AD20" s="19" t="s">
        <v>66</v>
      </c>
      <c r="AE20" s="21">
        <v>30.5</v>
      </c>
      <c r="AF20" s="19" t="s">
        <v>67</v>
      </c>
      <c r="AG20" s="19">
        <v>2</v>
      </c>
      <c r="AH20" s="19" t="s">
        <v>66</v>
      </c>
      <c r="AI20" s="19" t="s">
        <v>188</v>
      </c>
      <c r="AJ20" s="1">
        <v>65</v>
      </c>
      <c r="AK20" s="1">
        <v>50</v>
      </c>
      <c r="AL20" s="1">
        <v>20</v>
      </c>
      <c r="AM20" s="1">
        <v>35</v>
      </c>
      <c r="AN20" s="1">
        <v>66.900000000000006</v>
      </c>
      <c r="AO20" s="1" t="s">
        <v>68</v>
      </c>
      <c r="AP20" s="1">
        <v>10</v>
      </c>
      <c r="AQ20" s="1">
        <v>3.05</v>
      </c>
      <c r="AR20" s="1" t="s">
        <v>62</v>
      </c>
      <c r="AS20" s="1" t="s">
        <v>69</v>
      </c>
      <c r="AT20" s="1" t="s">
        <v>70</v>
      </c>
      <c r="AU20" s="1" t="s">
        <v>71</v>
      </c>
      <c r="AV20" s="1" t="s">
        <v>72</v>
      </c>
      <c r="AW20" s="1" t="s">
        <v>72</v>
      </c>
      <c r="AX20" s="1">
        <v>2</v>
      </c>
      <c r="AY20" s="1">
        <v>1300</v>
      </c>
      <c r="AZ20" s="1" t="s">
        <v>74</v>
      </c>
    </row>
    <row r="21" spans="1:52" ht="15" x14ac:dyDescent="0.25">
      <c r="A21" s="19">
        <v>17</v>
      </c>
      <c r="B21" s="18" t="s">
        <v>84</v>
      </c>
      <c r="C21" s="1" t="s">
        <v>85</v>
      </c>
      <c r="D21" s="1" t="s">
        <v>56</v>
      </c>
      <c r="E21" s="1">
        <v>-3.738</v>
      </c>
      <c r="F21" s="1">
        <f>ROUND(Table1[[#This Row],[Estmated absolute elevation (m)]]+13.09,1)</f>
        <v>9.4</v>
      </c>
      <c r="G21" s="1" t="s">
        <v>86</v>
      </c>
      <c r="H21" s="1" t="s">
        <v>197</v>
      </c>
      <c r="I21" s="1" t="s">
        <v>200</v>
      </c>
      <c r="J21" s="1" t="s">
        <v>87</v>
      </c>
      <c r="K21" s="19" t="s">
        <v>60</v>
      </c>
      <c r="L21" s="1" t="s">
        <v>61</v>
      </c>
      <c r="M21" s="20">
        <v>50</v>
      </c>
      <c r="N21" s="21">
        <v>18</v>
      </c>
      <c r="O21" s="21">
        <v>800</v>
      </c>
      <c r="P21" s="21">
        <v>10</v>
      </c>
      <c r="Q21" s="21">
        <v>9.2590000000000003</v>
      </c>
      <c r="R21" s="22">
        <v>1.66E-5</v>
      </c>
      <c r="S21" s="21">
        <v>35</v>
      </c>
      <c r="T21" s="21">
        <v>600</v>
      </c>
      <c r="U21" s="21">
        <v>40</v>
      </c>
      <c r="V21" s="21">
        <v>6.5609999999999999</v>
      </c>
      <c r="W21" s="22">
        <v>1.7600000000000001E-5</v>
      </c>
      <c r="X21" s="1" t="s">
        <v>62</v>
      </c>
      <c r="Y21" s="1" t="str">
        <f t="shared" si="0"/>
        <v>QC-1</v>
      </c>
      <c r="Z21" s="1" t="s">
        <v>63</v>
      </c>
      <c r="AA21" s="1" t="s">
        <v>64</v>
      </c>
      <c r="AB21" s="21" t="s">
        <v>65</v>
      </c>
      <c r="AC21" s="1">
        <v>1404</v>
      </c>
      <c r="AD21" s="19" t="s">
        <v>66</v>
      </c>
      <c r="AE21" s="21">
        <v>8.6</v>
      </c>
      <c r="AF21" s="19" t="s">
        <v>67</v>
      </c>
      <c r="AG21" s="19">
        <v>2</v>
      </c>
      <c r="AH21" s="19" t="s">
        <v>66</v>
      </c>
      <c r="AI21" s="19" t="s">
        <v>188</v>
      </c>
      <c r="AJ21" s="1">
        <v>25</v>
      </c>
      <c r="AK21" s="1">
        <v>50</v>
      </c>
      <c r="AL21" s="1">
        <v>15</v>
      </c>
      <c r="AM21" s="1">
        <v>65</v>
      </c>
      <c r="AN21" s="1">
        <v>27.86</v>
      </c>
      <c r="AO21" s="1" t="s">
        <v>68</v>
      </c>
      <c r="AP21" s="1">
        <v>10</v>
      </c>
      <c r="AQ21" s="1">
        <v>2.77</v>
      </c>
      <c r="AR21" s="1" t="s">
        <v>62</v>
      </c>
      <c r="AS21" s="1" t="s">
        <v>69</v>
      </c>
      <c r="AT21" s="1" t="s">
        <v>70</v>
      </c>
      <c r="AU21" s="1" t="s">
        <v>71</v>
      </c>
      <c r="AV21" s="1" t="s">
        <v>72</v>
      </c>
      <c r="AW21" s="1" t="s">
        <v>73</v>
      </c>
      <c r="AX21" s="1">
        <v>2</v>
      </c>
      <c r="AY21" s="1">
        <v>375</v>
      </c>
      <c r="AZ21" s="1" t="s">
        <v>74</v>
      </c>
    </row>
    <row r="22" spans="1:52" ht="30" x14ac:dyDescent="0.25">
      <c r="A22" s="1">
        <v>18</v>
      </c>
      <c r="B22" s="34" t="s">
        <v>159</v>
      </c>
      <c r="C22" s="1" t="s">
        <v>160</v>
      </c>
      <c r="D22" s="1" t="s">
        <v>56</v>
      </c>
      <c r="E22" s="1">
        <v>-3.58</v>
      </c>
      <c r="F22" s="1">
        <f>ROUND(Table1[[#This Row],[Estmated absolute elevation (m)]]+13.09,1)</f>
        <v>9.5</v>
      </c>
      <c r="G22" s="1" t="s">
        <v>161</v>
      </c>
      <c r="H22" s="1" t="s">
        <v>198</v>
      </c>
      <c r="I22" s="1" t="s">
        <v>162</v>
      </c>
      <c r="J22" s="1" t="s">
        <v>163</v>
      </c>
      <c r="K22" s="19" t="s">
        <v>151</v>
      </c>
      <c r="L22" s="1" t="s">
        <v>61</v>
      </c>
      <c r="M22" s="20">
        <v>50</v>
      </c>
      <c r="N22" s="21">
        <v>6</v>
      </c>
      <c r="O22" s="21">
        <v>1000</v>
      </c>
      <c r="P22" s="21">
        <v>4</v>
      </c>
      <c r="Q22" s="21">
        <v>1000</v>
      </c>
      <c r="R22" s="22">
        <v>7.9699999999999997E-4</v>
      </c>
      <c r="S22" s="21">
        <v>35</v>
      </c>
      <c r="T22" s="21">
        <v>600</v>
      </c>
      <c r="U22" s="21">
        <v>11</v>
      </c>
      <c r="V22" s="21">
        <v>1000</v>
      </c>
      <c r="W22" s="22">
        <v>1.7910000000000001E-3</v>
      </c>
      <c r="X22" s="1" t="s">
        <v>108</v>
      </c>
      <c r="Y22" s="1" t="str">
        <f t="shared" si="0"/>
        <v>QC-2</v>
      </c>
      <c r="Z22" s="1" t="s">
        <v>63</v>
      </c>
      <c r="AA22" s="1" t="s">
        <v>64</v>
      </c>
      <c r="AB22" s="21" t="s">
        <v>65</v>
      </c>
      <c r="AC22" s="1" t="s">
        <v>164</v>
      </c>
      <c r="AD22" s="19" t="s">
        <v>66</v>
      </c>
      <c r="AE22" s="21">
        <v>26.4</v>
      </c>
      <c r="AF22" s="19" t="s">
        <v>67</v>
      </c>
      <c r="AG22" s="19">
        <v>2</v>
      </c>
      <c r="AH22" s="19" t="s">
        <v>66</v>
      </c>
      <c r="AI22" s="19" t="s">
        <v>188</v>
      </c>
      <c r="AJ22" s="1">
        <v>80</v>
      </c>
      <c r="AK22" s="1" t="s">
        <v>72</v>
      </c>
      <c r="AL22" s="1">
        <v>15</v>
      </c>
      <c r="AM22" s="1">
        <v>65</v>
      </c>
      <c r="AN22" s="1">
        <v>82.8</v>
      </c>
      <c r="AO22" s="1" t="s">
        <v>68</v>
      </c>
      <c r="AP22" s="1">
        <v>10</v>
      </c>
      <c r="AQ22" s="1">
        <v>3.05</v>
      </c>
      <c r="AR22" s="1" t="s">
        <v>108</v>
      </c>
      <c r="AS22" s="1" t="s">
        <v>135</v>
      </c>
      <c r="AT22" s="1" t="s">
        <v>70</v>
      </c>
      <c r="AU22" s="1" t="s">
        <v>71</v>
      </c>
      <c r="AV22" s="1" t="s">
        <v>72</v>
      </c>
      <c r="AW22" s="1" t="s">
        <v>72</v>
      </c>
      <c r="AX22" s="1">
        <v>2</v>
      </c>
      <c r="AY22" s="1">
        <v>1200</v>
      </c>
      <c r="AZ22" s="1" t="s">
        <v>74</v>
      </c>
    </row>
    <row r="23" spans="1:52" ht="15" x14ac:dyDescent="0.25">
      <c r="A23" s="19">
        <v>19</v>
      </c>
      <c r="B23" s="18" t="s">
        <v>54</v>
      </c>
      <c r="C23" s="1" t="s">
        <v>55</v>
      </c>
      <c r="D23" s="1" t="s">
        <v>56</v>
      </c>
      <c r="E23" s="1">
        <v>-3.3679999999999999</v>
      </c>
      <c r="F23" s="1">
        <f>ROUND(Table1[[#This Row],[Estmated absolute elevation (m)]]+13.09,1)</f>
        <v>9.6999999999999993</v>
      </c>
      <c r="G23" s="1" t="s">
        <v>57</v>
      </c>
      <c r="H23" s="1" t="s">
        <v>197</v>
      </c>
      <c r="I23" s="1" t="s">
        <v>58</v>
      </c>
      <c r="J23" s="1" t="s">
        <v>59</v>
      </c>
      <c r="K23" s="19" t="s">
        <v>60</v>
      </c>
      <c r="L23" s="1" t="s">
        <v>61</v>
      </c>
      <c r="M23" s="20">
        <v>50</v>
      </c>
      <c r="N23" s="21">
        <v>18</v>
      </c>
      <c r="O23" s="21">
        <v>800</v>
      </c>
      <c r="P23" s="21">
        <v>10</v>
      </c>
      <c r="Q23" s="21">
        <v>9.2590000000000003</v>
      </c>
      <c r="R23" s="22">
        <v>1.66E-5</v>
      </c>
      <c r="S23" s="21">
        <v>35</v>
      </c>
      <c r="T23" s="21">
        <v>600</v>
      </c>
      <c r="U23" s="21">
        <v>40</v>
      </c>
      <c r="V23" s="21">
        <v>6.5609999999999999</v>
      </c>
      <c r="W23" s="22">
        <v>1.7600000000000001E-5</v>
      </c>
      <c r="X23" s="1" t="s">
        <v>62</v>
      </c>
      <c r="Y23" s="1" t="str">
        <f t="shared" si="0"/>
        <v>QC-1</v>
      </c>
      <c r="Z23" s="1" t="s">
        <v>63</v>
      </c>
      <c r="AA23" s="1" t="s">
        <v>64</v>
      </c>
      <c r="AB23" s="21" t="s">
        <v>65</v>
      </c>
      <c r="AC23" s="1">
        <v>1102</v>
      </c>
      <c r="AD23" s="19" t="s">
        <v>66</v>
      </c>
      <c r="AE23" s="21">
        <v>8.6</v>
      </c>
      <c r="AF23" s="19" t="s">
        <v>67</v>
      </c>
      <c r="AG23" s="19">
        <v>2</v>
      </c>
      <c r="AH23" s="19" t="s">
        <v>66</v>
      </c>
      <c r="AI23" s="19" t="s">
        <v>188</v>
      </c>
      <c r="AJ23" s="1">
        <v>25</v>
      </c>
      <c r="AK23" s="1">
        <v>50</v>
      </c>
      <c r="AL23" s="1">
        <v>15</v>
      </c>
      <c r="AM23" s="1">
        <v>65</v>
      </c>
      <c r="AN23" s="1">
        <v>27.86</v>
      </c>
      <c r="AO23" s="1" t="s">
        <v>68</v>
      </c>
      <c r="AP23" s="1">
        <v>10</v>
      </c>
      <c r="AQ23" s="1">
        <v>2.77</v>
      </c>
      <c r="AR23" s="1" t="s">
        <v>62</v>
      </c>
      <c r="AS23" s="1" t="s">
        <v>69</v>
      </c>
      <c r="AT23" s="1" t="s">
        <v>70</v>
      </c>
      <c r="AU23" s="1" t="s">
        <v>71</v>
      </c>
      <c r="AV23" s="1" t="s">
        <v>72</v>
      </c>
      <c r="AW23" s="1" t="s">
        <v>73</v>
      </c>
      <c r="AX23" s="1">
        <v>2</v>
      </c>
      <c r="AY23" s="1">
        <v>375</v>
      </c>
      <c r="AZ23" s="1" t="s">
        <v>74</v>
      </c>
    </row>
    <row r="24" spans="1:52" ht="15" x14ac:dyDescent="0.25">
      <c r="A24" s="1">
        <v>20</v>
      </c>
      <c r="B24" s="18" t="s">
        <v>75</v>
      </c>
      <c r="C24" s="1" t="s">
        <v>76</v>
      </c>
      <c r="D24" s="1" t="s">
        <v>56</v>
      </c>
      <c r="E24" s="1">
        <v>-3.1419999999999999</v>
      </c>
      <c r="F24" s="1">
        <f>ROUND(Table1[[#This Row],[Estmated absolute elevation (m)]]+13.09,1)</f>
        <v>9.9</v>
      </c>
      <c r="G24" s="1" t="s">
        <v>77</v>
      </c>
      <c r="H24" s="1" t="s">
        <v>197</v>
      </c>
      <c r="I24" s="1" t="s">
        <v>78</v>
      </c>
      <c r="J24" s="1" t="s">
        <v>79</v>
      </c>
      <c r="K24" s="19" t="s">
        <v>60</v>
      </c>
      <c r="L24" s="1" t="s">
        <v>61</v>
      </c>
      <c r="M24" s="20">
        <v>50</v>
      </c>
      <c r="N24" s="21">
        <v>18</v>
      </c>
      <c r="O24" s="21">
        <v>800</v>
      </c>
      <c r="P24" s="21">
        <v>10</v>
      </c>
      <c r="Q24" s="21">
        <v>9.2590000000000003</v>
      </c>
      <c r="R24" s="22">
        <v>1.66E-5</v>
      </c>
      <c r="S24" s="21">
        <v>35</v>
      </c>
      <c r="T24" s="21">
        <v>600</v>
      </c>
      <c r="U24" s="21">
        <v>40</v>
      </c>
      <c r="V24" s="21">
        <v>6.5609999999999999</v>
      </c>
      <c r="W24" s="22">
        <v>1.7600000000000001E-5</v>
      </c>
      <c r="X24" s="1" t="s">
        <v>62</v>
      </c>
      <c r="Y24" s="1" t="str">
        <f t="shared" si="0"/>
        <v>QC-1</v>
      </c>
      <c r="Z24" s="1" t="s">
        <v>63</v>
      </c>
      <c r="AA24" s="1" t="s">
        <v>64</v>
      </c>
      <c r="AB24" s="21" t="s">
        <v>65</v>
      </c>
      <c r="AC24" s="1">
        <v>1869</v>
      </c>
      <c r="AD24" s="19" t="s">
        <v>66</v>
      </c>
      <c r="AE24" s="21">
        <v>8.6</v>
      </c>
      <c r="AF24" s="19" t="s">
        <v>67</v>
      </c>
      <c r="AG24" s="19">
        <v>2</v>
      </c>
      <c r="AH24" s="19" t="s">
        <v>66</v>
      </c>
      <c r="AI24" s="19" t="s">
        <v>188</v>
      </c>
      <c r="AJ24" s="1">
        <v>25</v>
      </c>
      <c r="AK24" s="1">
        <v>50</v>
      </c>
      <c r="AL24" s="1">
        <v>15</v>
      </c>
      <c r="AM24" s="1">
        <v>65</v>
      </c>
      <c r="AN24" s="1">
        <v>27.86</v>
      </c>
      <c r="AO24" s="1" t="s">
        <v>68</v>
      </c>
      <c r="AP24" s="1">
        <v>10</v>
      </c>
      <c r="AQ24" s="1">
        <v>2.77</v>
      </c>
      <c r="AR24" s="1" t="s">
        <v>62</v>
      </c>
      <c r="AS24" s="1" t="s">
        <v>69</v>
      </c>
      <c r="AT24" s="1" t="s">
        <v>70</v>
      </c>
      <c r="AU24" s="1" t="s">
        <v>71</v>
      </c>
      <c r="AV24" s="1" t="s">
        <v>72</v>
      </c>
      <c r="AW24" s="1" t="s">
        <v>73</v>
      </c>
      <c r="AX24" s="1">
        <v>2</v>
      </c>
      <c r="AY24" s="1">
        <v>375</v>
      </c>
      <c r="AZ24" s="1" t="s">
        <v>74</v>
      </c>
    </row>
    <row r="25" spans="1:52" ht="30" x14ac:dyDescent="0.25">
      <c r="A25" s="19">
        <v>21</v>
      </c>
      <c r="B25" s="27" t="s">
        <v>102</v>
      </c>
      <c r="C25" s="1" t="s">
        <v>103</v>
      </c>
      <c r="D25" s="1" t="s">
        <v>56</v>
      </c>
      <c r="E25" s="1">
        <v>-2.89</v>
      </c>
      <c r="F25" s="1">
        <f>ROUND(Table1[[#This Row],[Estmated absolute elevation (m)]]+13.09,1)</f>
        <v>10.199999999999999</v>
      </c>
      <c r="G25" s="1" t="s">
        <v>94</v>
      </c>
      <c r="H25" s="1" t="s">
        <v>198</v>
      </c>
      <c r="I25" s="1" t="s">
        <v>104</v>
      </c>
      <c r="J25" s="1" t="s">
        <v>105</v>
      </c>
      <c r="K25" s="19" t="s">
        <v>106</v>
      </c>
      <c r="L25" s="1" t="s">
        <v>107</v>
      </c>
      <c r="M25" s="20">
        <v>2</v>
      </c>
      <c r="N25" s="21">
        <v>6</v>
      </c>
      <c r="O25" s="21">
        <v>180</v>
      </c>
      <c r="P25" s="21">
        <v>60</v>
      </c>
      <c r="Q25" s="21">
        <v>2.0379999999999998</v>
      </c>
      <c r="R25" s="22">
        <v>1.641E-5</v>
      </c>
      <c r="S25" s="21">
        <v>60</v>
      </c>
      <c r="T25" s="21">
        <v>100</v>
      </c>
      <c r="U25" s="21">
        <v>250</v>
      </c>
      <c r="V25" s="21">
        <v>0.94899999999999995</v>
      </c>
      <c r="W25" s="22">
        <v>1.8580000000000002E-5</v>
      </c>
      <c r="X25" s="1" t="s">
        <v>108</v>
      </c>
      <c r="Y25" s="1" t="str">
        <f t="shared" si="0"/>
        <v>QC-2</v>
      </c>
      <c r="Z25" s="1" t="s">
        <v>63</v>
      </c>
      <c r="AA25" s="1" t="s">
        <v>109</v>
      </c>
      <c r="AB25" s="21" t="s">
        <v>195</v>
      </c>
      <c r="AC25" s="1">
        <v>2729</v>
      </c>
      <c r="AD25" s="19" t="s">
        <v>66</v>
      </c>
      <c r="AE25" s="21">
        <v>33</v>
      </c>
      <c r="AF25" s="19" t="s">
        <v>110</v>
      </c>
      <c r="AG25" s="19">
        <v>2</v>
      </c>
      <c r="AH25" s="19" t="s">
        <v>111</v>
      </c>
      <c r="AI25" s="19" t="s">
        <v>187</v>
      </c>
      <c r="AJ25" s="1">
        <v>80</v>
      </c>
      <c r="AK25" s="1">
        <v>50</v>
      </c>
      <c r="AL25" s="1">
        <v>20</v>
      </c>
      <c r="AM25" s="1">
        <v>125</v>
      </c>
      <c r="AN25" s="1">
        <v>77.92</v>
      </c>
      <c r="AO25" s="1" t="s">
        <v>68</v>
      </c>
      <c r="AP25" s="1" t="s">
        <v>98</v>
      </c>
      <c r="AQ25" s="1">
        <v>7.62</v>
      </c>
      <c r="AR25" s="1" t="s">
        <v>99</v>
      </c>
      <c r="AS25" s="1" t="s">
        <v>100</v>
      </c>
      <c r="AT25" s="1" t="s">
        <v>70</v>
      </c>
      <c r="AU25" s="1" t="s">
        <v>71</v>
      </c>
      <c r="AV25" s="1" t="s">
        <v>101</v>
      </c>
      <c r="AW25" s="1" t="s">
        <v>73</v>
      </c>
      <c r="AX25" s="1">
        <v>1</v>
      </c>
      <c r="AY25" s="1">
        <v>1600</v>
      </c>
      <c r="AZ25" s="1" t="s">
        <v>112</v>
      </c>
    </row>
    <row r="26" spans="1:52" ht="30" x14ac:dyDescent="0.25">
      <c r="A26" s="1">
        <v>22</v>
      </c>
      <c r="B26" s="30" t="s">
        <v>124</v>
      </c>
      <c r="C26" s="1" t="s">
        <v>125</v>
      </c>
      <c r="D26" s="1" t="s">
        <v>192</v>
      </c>
      <c r="E26" s="1"/>
      <c r="F26" s="1" t="s">
        <v>72</v>
      </c>
      <c r="G26" s="1" t="s">
        <v>202</v>
      </c>
      <c r="H26" s="1" t="s">
        <v>198</v>
      </c>
      <c r="I26" s="1" t="s">
        <v>126</v>
      </c>
      <c r="J26" s="1" t="s">
        <v>127</v>
      </c>
      <c r="K26" s="19" t="s">
        <v>106</v>
      </c>
      <c r="L26" s="1" t="s">
        <v>107</v>
      </c>
      <c r="M26" s="20">
        <v>1</v>
      </c>
      <c r="N26" s="38">
        <v>6</v>
      </c>
      <c r="O26" s="21">
        <v>100</v>
      </c>
      <c r="P26" s="21">
        <v>350</v>
      </c>
      <c r="Q26" s="21">
        <v>1.198</v>
      </c>
      <c r="R26" s="22">
        <v>1.721E-5</v>
      </c>
      <c r="S26" s="21">
        <v>35</v>
      </c>
      <c r="T26" s="21">
        <v>70</v>
      </c>
      <c r="U26" s="21">
        <v>600</v>
      </c>
      <c r="V26" s="21">
        <v>0.78400000000000003</v>
      </c>
      <c r="W26" s="22">
        <v>1.8110000000000001E-5</v>
      </c>
      <c r="X26" s="1" t="s">
        <v>62</v>
      </c>
      <c r="Y26" s="1" t="str">
        <f t="shared" si="0"/>
        <v>QC-1</v>
      </c>
      <c r="Z26" s="1" t="s">
        <v>63</v>
      </c>
      <c r="AA26" s="1" t="s">
        <v>109</v>
      </c>
      <c r="AB26" s="21" t="s">
        <v>195</v>
      </c>
      <c r="AC26" s="1">
        <v>3746</v>
      </c>
      <c r="AD26" s="19" t="s">
        <v>66</v>
      </c>
      <c r="AE26" s="21">
        <v>66.099999999999994</v>
      </c>
      <c r="AF26" s="19" t="s">
        <v>110</v>
      </c>
      <c r="AG26" s="26">
        <v>4</v>
      </c>
      <c r="AH26" s="19" t="s">
        <v>111</v>
      </c>
      <c r="AI26" s="19" t="s">
        <v>187</v>
      </c>
      <c r="AJ26" s="1">
        <v>150</v>
      </c>
      <c r="AK26" s="1">
        <v>50</v>
      </c>
      <c r="AL26" s="1">
        <v>0.5</v>
      </c>
      <c r="AM26" s="1">
        <v>80</v>
      </c>
      <c r="AN26" s="1">
        <v>146.36000000000001</v>
      </c>
      <c r="AO26" s="1" t="s">
        <v>68</v>
      </c>
      <c r="AP26" s="1" t="s">
        <v>98</v>
      </c>
      <c r="AQ26" s="1">
        <v>10.97</v>
      </c>
      <c r="AR26" s="1" t="s">
        <v>99</v>
      </c>
      <c r="AS26" s="1" t="s">
        <v>100</v>
      </c>
      <c r="AT26" s="1" t="s">
        <v>70</v>
      </c>
      <c r="AU26" s="1" t="s">
        <v>71</v>
      </c>
      <c r="AV26" s="1" t="s">
        <v>101</v>
      </c>
      <c r="AW26" s="1" t="s">
        <v>72</v>
      </c>
      <c r="AX26" s="1" t="s">
        <v>72</v>
      </c>
      <c r="AY26" s="1" t="s">
        <v>72</v>
      </c>
      <c r="AZ26" s="1" t="s">
        <v>72</v>
      </c>
    </row>
  </sheetData>
  <mergeCells count="8">
    <mergeCell ref="AC5:AH5"/>
    <mergeCell ref="AJ5:AZ5"/>
    <mergeCell ref="A1:A4"/>
    <mergeCell ref="B1:C4"/>
    <mergeCell ref="D1:J4"/>
    <mergeCell ref="B5:I5"/>
    <mergeCell ref="K5:W5"/>
    <mergeCell ref="X5:AB5"/>
  </mergeCells>
  <phoneticPr fontId="14" type="noConversion"/>
  <pageMargins left="0.7" right="0.7" top="0.75" bottom="0.75" header="0.3" footer="0.3"/>
  <pageSetup paperSize="9" orientation="portrait" verticalDpi="0" r:id="rId1"/>
  <drawing r:id="rId2"/>
  <legacy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AD677D2-D81A-4104-9A3A-648C05462AC4}"/>
</file>

<file path=customXml/itemProps2.xml><?xml version="1.0" encoding="utf-8"?>
<ds:datastoreItem xmlns:ds="http://schemas.openxmlformats.org/officeDocument/2006/customXml" ds:itemID="{836089DA-C97C-4B4F-A2C6-DE47EDFA4F39}"/>
</file>

<file path=customXml/itemProps3.xml><?xml version="1.0" encoding="utf-8"?>
<ds:datastoreItem xmlns:ds="http://schemas.openxmlformats.org/officeDocument/2006/customXml" ds:itemID="{5D5550A5-74FD-44A1-9FFC-A444836EFC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LIST</vt:lpstr>
    </vt:vector>
  </TitlesOfParts>
  <Company>ITER ORGANISATION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Giametta Roxane</dc:creator>
  <cp:lastModifiedBy>Giametta Roxane</cp:lastModifiedBy>
  <dcterms:created xsi:type="dcterms:W3CDTF">2024-11-14T10:29:24Z</dcterms:created>
  <dcterms:modified xsi:type="dcterms:W3CDTF">2025-03-05T13:54:23Z</dcterms:modified>
</cp:coreProperties>
</file>